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4 R５（南陽３－３）\"/>
    </mc:Choice>
  </mc:AlternateContent>
  <bookViews>
    <workbookView xWindow="-105" yWindow="-105" windowWidth="19425" windowHeight="12420" tabRatio="729"/>
  </bookViews>
  <sheets>
    <sheet name="データ入力" sheetId="1" r:id="rId1"/>
    <sheet name="二段申込用紙" sheetId="8" r:id="rId2"/>
    <sheet name="初段申込用紙" sheetId="2" r:id="rId3"/>
    <sheet name="形講習会" sheetId="16" r:id="rId4"/>
    <sheet name="１級申込用紙" sheetId="6" r:id="rId5"/>
    <sheet name="２級申し込み用紙" sheetId="17" r:id="rId6"/>
    <sheet name="２級・３級申込用紙" sheetId="9" r:id="rId7"/>
    <sheet name="３級申し込み用紙" sheetId="18" r:id="rId8"/>
  </sheets>
  <definedNames>
    <definedName name="_xlnm.Print_Area" localSheetId="4">'１級申込用紙'!$A$1:$L$27</definedName>
    <definedName name="_xlnm.Print_Area" localSheetId="6">'２級・３級申込用紙'!$A$1:$N$27</definedName>
    <definedName name="_xlnm.Print_Area" localSheetId="5">'２級申し込み用紙'!$A$1:$L$27</definedName>
    <definedName name="_xlnm.Print_Area" localSheetId="7">'３級申し込み用紙'!$A$1:$N$27</definedName>
    <definedName name="_xlnm.Print_Area" localSheetId="3">形講習会!$A$1:$R$31</definedName>
    <definedName name="_xlnm.Print_Area" localSheetId="2">初段申込用紙!$A$1:$N$30</definedName>
    <definedName name="_xlnm.Print_Area" localSheetId="1">二段申込用紙!$A$1:$N$30</definedName>
  </definedNames>
  <calcPr calcId="162913"/>
</workbook>
</file>

<file path=xl/calcChain.xml><?xml version="1.0" encoding="utf-8"?>
<calcChain xmlns="http://schemas.openxmlformats.org/spreadsheetml/2006/main">
  <c r="M16" i="18" l="1"/>
  <c r="L16" i="18"/>
  <c r="K16" i="18"/>
  <c r="J16" i="18"/>
  <c r="I16" i="18"/>
  <c r="H16" i="18"/>
  <c r="G16" i="18"/>
  <c r="F16" i="18"/>
  <c r="E16" i="18"/>
  <c r="D16" i="18"/>
  <c r="C16" i="18"/>
  <c r="B16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L9" i="18"/>
  <c r="K9" i="18"/>
  <c r="J9" i="18"/>
  <c r="I9" i="18"/>
  <c r="H9" i="18"/>
  <c r="G9" i="18"/>
  <c r="F9" i="18"/>
  <c r="E9" i="18"/>
  <c r="D9" i="18"/>
  <c r="C9" i="18"/>
  <c r="B9" i="18"/>
  <c r="M6" i="18"/>
  <c r="K6" i="18"/>
  <c r="A6" i="18"/>
  <c r="K5" i="18"/>
  <c r="B10" i="9"/>
  <c r="C10" i="9"/>
  <c r="D10" i="9"/>
  <c r="E10" i="9"/>
  <c r="F10" i="9"/>
  <c r="G10" i="9"/>
  <c r="H10" i="9"/>
  <c r="I10" i="9"/>
  <c r="J10" i="9"/>
  <c r="K10" i="9"/>
  <c r="L10" i="9"/>
  <c r="M10" i="9"/>
  <c r="B11" i="9"/>
  <c r="C11" i="9"/>
  <c r="D11" i="9"/>
  <c r="E11" i="9"/>
  <c r="F11" i="9"/>
  <c r="G11" i="9"/>
  <c r="H11" i="9"/>
  <c r="I11" i="9"/>
  <c r="J11" i="9"/>
  <c r="K11" i="9"/>
  <c r="L11" i="9"/>
  <c r="M11" i="9"/>
  <c r="B12" i="9"/>
  <c r="C12" i="9"/>
  <c r="D12" i="9"/>
  <c r="E12" i="9"/>
  <c r="F12" i="9"/>
  <c r="G12" i="9"/>
  <c r="H12" i="9"/>
  <c r="I12" i="9"/>
  <c r="J12" i="9"/>
  <c r="K12" i="9"/>
  <c r="L12" i="9"/>
  <c r="M12" i="9"/>
  <c r="B13" i="9"/>
  <c r="C13" i="9"/>
  <c r="D13" i="9"/>
  <c r="E13" i="9"/>
  <c r="F13" i="9"/>
  <c r="G13" i="9"/>
  <c r="H13" i="9"/>
  <c r="I13" i="9"/>
  <c r="J13" i="9"/>
  <c r="K13" i="9"/>
  <c r="L13" i="9"/>
  <c r="M13" i="9"/>
  <c r="B14" i="9"/>
  <c r="C14" i="9"/>
  <c r="D14" i="9"/>
  <c r="E14" i="9"/>
  <c r="F14" i="9"/>
  <c r="G14" i="9"/>
  <c r="H14" i="9"/>
  <c r="I14" i="9"/>
  <c r="J14" i="9"/>
  <c r="K14" i="9"/>
  <c r="L14" i="9"/>
  <c r="M14" i="9"/>
  <c r="B15" i="9"/>
  <c r="C15" i="9"/>
  <c r="D15" i="9"/>
  <c r="E15" i="9"/>
  <c r="F15" i="9"/>
  <c r="G15" i="9"/>
  <c r="H15" i="9"/>
  <c r="I15" i="9"/>
  <c r="J15" i="9"/>
  <c r="K15" i="9"/>
  <c r="L15" i="9"/>
  <c r="M15" i="9"/>
  <c r="B16" i="9"/>
  <c r="C16" i="9"/>
  <c r="D16" i="9"/>
  <c r="E16" i="9"/>
  <c r="F16" i="9"/>
  <c r="G16" i="9"/>
  <c r="H16" i="9"/>
  <c r="I16" i="9"/>
  <c r="J16" i="9"/>
  <c r="K16" i="9"/>
  <c r="L16" i="9"/>
  <c r="M16" i="9"/>
  <c r="M9" i="9"/>
  <c r="L9" i="9"/>
  <c r="K9" i="9"/>
  <c r="J9" i="9"/>
  <c r="I9" i="9"/>
  <c r="H9" i="9"/>
  <c r="G9" i="9"/>
  <c r="F9" i="9"/>
  <c r="E9" i="9"/>
  <c r="D9" i="9"/>
  <c r="C9" i="9"/>
  <c r="B9" i="9"/>
  <c r="K16" i="17"/>
  <c r="J16" i="17"/>
  <c r="I16" i="17"/>
  <c r="H16" i="17"/>
  <c r="G16" i="17"/>
  <c r="F16" i="17"/>
  <c r="E16" i="17"/>
  <c r="D16" i="17"/>
  <c r="C16" i="17"/>
  <c r="B16" i="17"/>
  <c r="K15" i="17"/>
  <c r="J15" i="17"/>
  <c r="I15" i="17"/>
  <c r="H15" i="17"/>
  <c r="G15" i="17"/>
  <c r="F15" i="17"/>
  <c r="E15" i="17"/>
  <c r="D15" i="17"/>
  <c r="C15" i="17"/>
  <c r="B15" i="17"/>
  <c r="K14" i="17"/>
  <c r="J14" i="17"/>
  <c r="I14" i="17"/>
  <c r="H14" i="17"/>
  <c r="G14" i="17"/>
  <c r="F14" i="17"/>
  <c r="E14" i="17"/>
  <c r="D14" i="17"/>
  <c r="C14" i="17"/>
  <c r="B14" i="17"/>
  <c r="K13" i="17"/>
  <c r="J13" i="17"/>
  <c r="I13" i="17"/>
  <c r="H13" i="17"/>
  <c r="G13" i="17"/>
  <c r="F13" i="17"/>
  <c r="E13" i="17"/>
  <c r="D13" i="17"/>
  <c r="C13" i="17"/>
  <c r="B13" i="17"/>
  <c r="K12" i="17"/>
  <c r="J12" i="17"/>
  <c r="I12" i="17"/>
  <c r="H12" i="17"/>
  <c r="G12" i="17"/>
  <c r="F12" i="17"/>
  <c r="D12" i="17"/>
  <c r="C12" i="17"/>
  <c r="B12" i="17"/>
  <c r="K11" i="17"/>
  <c r="J11" i="17"/>
  <c r="I11" i="17"/>
  <c r="H11" i="17"/>
  <c r="G11" i="17"/>
  <c r="F11" i="17"/>
  <c r="E11" i="17"/>
  <c r="D11" i="17"/>
  <c r="C11" i="17"/>
  <c r="B11" i="17"/>
  <c r="K10" i="17"/>
  <c r="J10" i="17"/>
  <c r="I10" i="17"/>
  <c r="H10" i="17"/>
  <c r="G10" i="17"/>
  <c r="F10" i="17"/>
  <c r="E10" i="17"/>
  <c r="D10" i="17"/>
  <c r="C10" i="17"/>
  <c r="B10" i="17"/>
  <c r="K9" i="17"/>
  <c r="J9" i="17"/>
  <c r="I9" i="17"/>
  <c r="H9" i="17"/>
  <c r="G9" i="17"/>
  <c r="F9" i="17"/>
  <c r="E9" i="17"/>
  <c r="D9" i="17"/>
  <c r="C9" i="17"/>
  <c r="B9" i="17"/>
  <c r="K6" i="17"/>
  <c r="I6" i="17"/>
  <c r="A6" i="17"/>
  <c r="I5" i="17"/>
  <c r="G10" i="6"/>
  <c r="G11" i="6"/>
  <c r="G12" i="6"/>
  <c r="G13" i="6"/>
  <c r="G14" i="6"/>
  <c r="G15" i="6"/>
  <c r="G16" i="6"/>
  <c r="G9" i="6"/>
  <c r="B10" i="6"/>
  <c r="C10" i="6"/>
  <c r="D10" i="6"/>
  <c r="E10" i="6"/>
  <c r="F10" i="6"/>
  <c r="H10" i="6"/>
  <c r="I10" i="6"/>
  <c r="J10" i="6"/>
  <c r="K10" i="6"/>
  <c r="B11" i="6"/>
  <c r="C11" i="6"/>
  <c r="D11" i="6"/>
  <c r="E11" i="6"/>
  <c r="F11" i="6"/>
  <c r="H11" i="6"/>
  <c r="I11" i="6"/>
  <c r="J11" i="6"/>
  <c r="K11" i="6"/>
  <c r="B12" i="6"/>
  <c r="C12" i="6"/>
  <c r="D12" i="6"/>
  <c r="E12" i="6"/>
  <c r="F12" i="6"/>
  <c r="H12" i="6"/>
  <c r="I12" i="6"/>
  <c r="J12" i="6"/>
  <c r="K12" i="6"/>
  <c r="B13" i="6"/>
  <c r="C13" i="6"/>
  <c r="D13" i="6"/>
  <c r="E13" i="6"/>
  <c r="F13" i="6"/>
  <c r="H13" i="6"/>
  <c r="I13" i="6"/>
  <c r="J13" i="6"/>
  <c r="K13" i="6"/>
  <c r="B14" i="6"/>
  <c r="C14" i="6"/>
  <c r="D14" i="6"/>
  <c r="E14" i="6"/>
  <c r="F14" i="6"/>
  <c r="H14" i="6"/>
  <c r="I14" i="6"/>
  <c r="J14" i="6"/>
  <c r="K14" i="6"/>
  <c r="B15" i="6"/>
  <c r="C15" i="6"/>
  <c r="D15" i="6"/>
  <c r="E15" i="6"/>
  <c r="F15" i="6"/>
  <c r="H15" i="6"/>
  <c r="I15" i="6"/>
  <c r="J15" i="6"/>
  <c r="K15" i="6"/>
  <c r="B16" i="6"/>
  <c r="C16" i="6"/>
  <c r="D16" i="6"/>
  <c r="E16" i="6"/>
  <c r="F16" i="6"/>
  <c r="H16" i="6"/>
  <c r="I16" i="6"/>
  <c r="J16" i="6"/>
  <c r="K16" i="6"/>
  <c r="J9" i="6"/>
  <c r="K9" i="6"/>
  <c r="I9" i="6"/>
  <c r="H9" i="6"/>
  <c r="F9" i="6"/>
  <c r="D9" i="6"/>
  <c r="E9" i="6"/>
  <c r="C9" i="6"/>
  <c r="B9" i="6"/>
  <c r="G4" i="16" l="1"/>
  <c r="G3" i="16"/>
  <c r="G2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K7" i="16"/>
  <c r="I7" i="16"/>
  <c r="C7" i="16"/>
  <c r="N8" i="2" l="1"/>
  <c r="N10" i="2"/>
  <c r="N12" i="2"/>
  <c r="N14" i="2"/>
  <c r="N16" i="2"/>
  <c r="N18" i="2"/>
  <c r="N20" i="2"/>
  <c r="N22" i="2"/>
  <c r="N24" i="2"/>
  <c r="M8" i="2"/>
  <c r="M10" i="2"/>
  <c r="M12" i="2"/>
  <c r="M14" i="2"/>
  <c r="M16" i="2"/>
  <c r="M18" i="2"/>
  <c r="M20" i="2"/>
  <c r="M22" i="2"/>
  <c r="M24" i="2"/>
  <c r="N6" i="2"/>
  <c r="M6" i="2"/>
  <c r="M8" i="8"/>
  <c r="M10" i="8"/>
  <c r="M12" i="8"/>
  <c r="M14" i="8"/>
  <c r="M16" i="8"/>
  <c r="M18" i="8"/>
  <c r="M20" i="8"/>
  <c r="M22" i="8"/>
  <c r="M24" i="8"/>
  <c r="N8" i="8"/>
  <c r="N10" i="8"/>
  <c r="N12" i="8"/>
  <c r="N14" i="8"/>
  <c r="N16" i="8"/>
  <c r="N18" i="8"/>
  <c r="N20" i="8"/>
  <c r="N22" i="8"/>
  <c r="N24" i="8"/>
  <c r="N6" i="8"/>
  <c r="M6" i="8"/>
  <c r="I6" i="2" l="1"/>
  <c r="J6" i="2"/>
  <c r="K6" i="6"/>
  <c r="M6" i="9" l="1"/>
  <c r="K6" i="9"/>
  <c r="K5" i="9"/>
  <c r="J10" i="2" l="1"/>
  <c r="L6" i="2" l="1"/>
  <c r="G25" i="8" l="1"/>
  <c r="H24" i="8"/>
  <c r="G23" i="8"/>
  <c r="H22" i="8"/>
  <c r="G21" i="8"/>
  <c r="H20" i="8"/>
  <c r="G19" i="8"/>
  <c r="H18" i="8"/>
  <c r="G17" i="8"/>
  <c r="H16" i="8"/>
  <c r="G15" i="8"/>
  <c r="H14" i="8"/>
  <c r="G13" i="8"/>
  <c r="H12" i="8"/>
  <c r="I12" i="8"/>
  <c r="J12" i="8"/>
  <c r="K12" i="8"/>
  <c r="L12" i="8"/>
  <c r="I14" i="8"/>
  <c r="J14" i="8"/>
  <c r="K14" i="8"/>
  <c r="L14" i="8"/>
  <c r="I16" i="8"/>
  <c r="J16" i="8"/>
  <c r="K16" i="8"/>
  <c r="L16" i="8"/>
  <c r="I18" i="8"/>
  <c r="J18" i="8"/>
  <c r="K18" i="8"/>
  <c r="L18" i="8"/>
  <c r="I20" i="8"/>
  <c r="J20" i="8"/>
  <c r="K20" i="8"/>
  <c r="L20" i="8"/>
  <c r="I22" i="8"/>
  <c r="J22" i="8"/>
  <c r="K22" i="8"/>
  <c r="L22" i="8"/>
  <c r="I24" i="8"/>
  <c r="J24" i="8"/>
  <c r="K24" i="8"/>
  <c r="L24" i="8"/>
  <c r="I8" i="2"/>
  <c r="J8" i="2"/>
  <c r="L8" i="2"/>
  <c r="I10" i="2"/>
  <c r="L10" i="2"/>
  <c r="I12" i="2"/>
  <c r="J12" i="2"/>
  <c r="L12" i="2"/>
  <c r="I14" i="2"/>
  <c r="J14" i="2"/>
  <c r="L14" i="2"/>
  <c r="I16" i="2"/>
  <c r="J16" i="2"/>
  <c r="L16" i="2"/>
  <c r="I18" i="2"/>
  <c r="J18" i="2"/>
  <c r="L18" i="2"/>
  <c r="I20" i="2"/>
  <c r="J20" i="2"/>
  <c r="L20" i="2"/>
  <c r="I22" i="2"/>
  <c r="J22" i="2"/>
  <c r="L22" i="2"/>
  <c r="I24" i="2"/>
  <c r="J24" i="2"/>
  <c r="L24" i="2"/>
  <c r="G25" i="2"/>
  <c r="H24" i="2"/>
  <c r="G23" i="2"/>
  <c r="H22" i="2"/>
  <c r="G21" i="2"/>
  <c r="H20" i="2"/>
  <c r="G19" i="2"/>
  <c r="H18" i="2"/>
  <c r="G17" i="2"/>
  <c r="H16" i="2"/>
  <c r="G15" i="2"/>
  <c r="H14" i="2"/>
  <c r="G13" i="2"/>
  <c r="H12" i="2"/>
  <c r="G11" i="2"/>
  <c r="H10" i="2"/>
  <c r="G9" i="2"/>
  <c r="H8" i="2"/>
  <c r="G7" i="2"/>
  <c r="H6" i="2"/>
  <c r="G11" i="8"/>
  <c r="H10" i="8"/>
  <c r="G9" i="8"/>
  <c r="H8" i="8"/>
  <c r="I8" i="8"/>
  <c r="J8" i="8"/>
  <c r="K8" i="8"/>
  <c r="L8" i="8"/>
  <c r="I10" i="8"/>
  <c r="J10" i="8"/>
  <c r="K10" i="8"/>
  <c r="L10" i="8"/>
  <c r="L6" i="8"/>
  <c r="J6" i="8"/>
  <c r="I6" i="8"/>
  <c r="H6" i="8"/>
  <c r="G7" i="8"/>
  <c r="E8" i="2"/>
  <c r="E10" i="2"/>
  <c r="E12" i="2"/>
  <c r="A6" i="9"/>
  <c r="F24" i="2"/>
  <c r="F22" i="2"/>
  <c r="F20" i="2"/>
  <c r="F18" i="2"/>
  <c r="F16" i="2"/>
  <c r="F14" i="2"/>
  <c r="F12" i="2"/>
  <c r="F10" i="2"/>
  <c r="F8" i="2"/>
  <c r="F6" i="2"/>
  <c r="F8" i="8"/>
  <c r="F10" i="8"/>
  <c r="F12" i="8"/>
  <c r="F14" i="8"/>
  <c r="F16" i="8"/>
  <c r="F18" i="8"/>
  <c r="F20" i="8"/>
  <c r="F22" i="8"/>
  <c r="F24" i="8"/>
  <c r="F6" i="8"/>
  <c r="K6" i="8"/>
  <c r="B25" i="8"/>
  <c r="E24" i="8"/>
  <c r="D24" i="8"/>
  <c r="B24" i="8"/>
  <c r="B23" i="8"/>
  <c r="E22" i="8"/>
  <c r="D22" i="8"/>
  <c r="B22" i="8"/>
  <c r="B21" i="8"/>
  <c r="E20" i="8"/>
  <c r="D20" i="8"/>
  <c r="B20" i="8"/>
  <c r="B19" i="8"/>
  <c r="E18" i="8"/>
  <c r="D18" i="8"/>
  <c r="B18" i="8"/>
  <c r="B17" i="8"/>
  <c r="D16" i="8"/>
  <c r="B16" i="8"/>
  <c r="B15" i="8"/>
  <c r="D14" i="8"/>
  <c r="B14" i="8"/>
  <c r="B13" i="8"/>
  <c r="D12" i="8"/>
  <c r="B12" i="8"/>
  <c r="B11" i="8"/>
  <c r="D10" i="8"/>
  <c r="B10" i="8"/>
  <c r="B9" i="8"/>
  <c r="D8" i="8"/>
  <c r="B8" i="8"/>
  <c r="B7" i="8"/>
  <c r="D6" i="8"/>
  <c r="B6" i="8"/>
  <c r="E55" i="1"/>
  <c r="L3" i="8"/>
  <c r="A3" i="8"/>
  <c r="L2" i="8"/>
  <c r="E6" i="2"/>
  <c r="E6" i="8"/>
  <c r="E8" i="8"/>
  <c r="E10" i="8"/>
  <c r="E14" i="2"/>
  <c r="E35" i="1"/>
  <c r="E36" i="1"/>
  <c r="E37" i="1"/>
  <c r="E38" i="1"/>
  <c r="E39" i="1"/>
  <c r="E40" i="1"/>
  <c r="E41" i="1"/>
  <c r="I6" i="6"/>
  <c r="A6" i="6"/>
  <c r="I5" i="6"/>
  <c r="B6" i="2"/>
  <c r="B25" i="2"/>
  <c r="A3" i="2"/>
  <c r="L3" i="2"/>
  <c r="L2" i="2"/>
  <c r="D6" i="2"/>
  <c r="D24" i="2"/>
  <c r="D22" i="2"/>
  <c r="D20" i="2"/>
  <c r="D18" i="2"/>
  <c r="D16" i="2"/>
  <c r="D14" i="2"/>
  <c r="D12" i="2"/>
  <c r="D10" i="2"/>
  <c r="B8" i="2"/>
  <c r="B24" i="2"/>
  <c r="B22" i="2"/>
  <c r="B20" i="2"/>
  <c r="B18" i="2"/>
  <c r="B16" i="2"/>
  <c r="B14" i="2"/>
  <c r="B12" i="2"/>
  <c r="B10" i="2"/>
  <c r="B7" i="2"/>
  <c r="B23" i="2"/>
  <c r="B21" i="2"/>
  <c r="B19" i="2"/>
  <c r="B17" i="2"/>
  <c r="B15" i="2"/>
  <c r="B13" i="2"/>
  <c r="B11" i="2"/>
  <c r="B9" i="2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3" i="1"/>
  <c r="E66" i="1"/>
  <c r="E60" i="1"/>
  <c r="E65" i="1"/>
  <c r="E20" i="2"/>
  <c r="E58" i="1"/>
  <c r="E61" i="1"/>
  <c r="E67" i="1"/>
  <c r="E14" i="8"/>
  <c r="E62" i="1"/>
  <c r="E16" i="2"/>
  <c r="E68" i="1"/>
  <c r="E24" i="2"/>
  <c r="E59" i="1"/>
  <c r="E64" i="1"/>
  <c r="E12" i="8"/>
  <c r="E57" i="1"/>
  <c r="E56" i="1"/>
  <c r="E54" i="1"/>
  <c r="E53" i="1"/>
  <c r="E52" i="1"/>
  <c r="E51" i="1"/>
  <c r="E46" i="1"/>
  <c r="E43" i="1"/>
  <c r="E44" i="1"/>
  <c r="E48" i="1"/>
  <c r="E45" i="1"/>
  <c r="E50" i="1"/>
  <c r="E16" i="8"/>
  <c r="E47" i="1"/>
  <c r="E49" i="1"/>
  <c r="E12" i="17" s="1"/>
  <c r="E42" i="1"/>
  <c r="D8" i="2"/>
  <c r="E22" i="2"/>
  <c r="E18" i="2"/>
  <c r="Q69" i="1"/>
  <c r="Q38" i="1"/>
  <c r="Q62" i="1"/>
  <c r="S79" i="1"/>
  <c r="S62" i="1"/>
  <c r="Q33" i="1"/>
  <c r="Q41" i="1"/>
  <c r="Q59" i="1"/>
  <c r="Q74" i="1"/>
  <c r="S59" i="1"/>
  <c r="S81" i="1"/>
  <c r="S88" i="1"/>
  <c r="S58" i="1"/>
  <c r="Q28" i="1"/>
  <c r="S26" i="1"/>
  <c r="Q35" i="1"/>
  <c r="Q50" i="1"/>
  <c r="S35" i="1"/>
  <c r="S37" i="1"/>
  <c r="S64" i="1"/>
  <c r="S97" i="1"/>
  <c r="Q27" i="1"/>
  <c r="S19" i="1"/>
  <c r="S39" i="1"/>
  <c r="S45" i="1"/>
  <c r="S38" i="1"/>
  <c r="S82" i="1"/>
  <c r="Q39" i="1"/>
  <c r="Q54" i="1"/>
  <c r="Q36" i="1"/>
  <c r="S89" i="1"/>
  <c r="Q78" i="1"/>
  <c r="Q23" i="1"/>
  <c r="Q57" i="1"/>
  <c r="Q75" i="1"/>
  <c r="Q48" i="1"/>
  <c r="S75" i="1"/>
  <c r="S40" i="1"/>
  <c r="S53" i="1"/>
  <c r="S74" i="1"/>
  <c r="S24" i="1"/>
  <c r="S28" i="1"/>
  <c r="Q80" i="1"/>
  <c r="Q51" i="1"/>
  <c r="Q66" i="1"/>
  <c r="S51" i="1"/>
  <c r="S65" i="1"/>
  <c r="S80" i="1"/>
  <c r="S50" i="1"/>
  <c r="S31" i="1"/>
  <c r="Q26" i="1"/>
  <c r="S55" i="1"/>
  <c r="S73" i="1"/>
  <c r="S84" i="1"/>
  <c r="S54" i="1"/>
  <c r="Q21" i="1"/>
  <c r="Q25" i="1"/>
  <c r="Q45" i="1"/>
  <c r="Q63" i="1"/>
  <c r="S95" i="1"/>
  <c r="S92" i="1"/>
  <c r="S29" i="1"/>
  <c r="S22" i="1"/>
  <c r="Q64" i="1"/>
  <c r="S90" i="1"/>
  <c r="Q34" i="1"/>
  <c r="S44" i="1"/>
  <c r="S23" i="1"/>
  <c r="S76" i="1"/>
  <c r="Q37" i="1"/>
  <c r="Q55" i="1"/>
  <c r="Q70" i="1"/>
  <c r="Q52" i="1"/>
  <c r="S60" i="1"/>
  <c r="S32" i="1"/>
  <c r="Q24" i="1"/>
  <c r="Q73" i="1"/>
  <c r="Q42" i="1"/>
  <c r="Q68" i="1"/>
  <c r="S91" i="1"/>
  <c r="S56" i="1"/>
  <c r="S85" i="1"/>
  <c r="S78" i="1"/>
  <c r="Q22" i="1"/>
  <c r="Q49" i="1"/>
  <c r="Q67" i="1"/>
  <c r="Q40" i="1"/>
  <c r="S67" i="1"/>
  <c r="S94" i="1"/>
  <c r="S96" i="1"/>
  <c r="S66" i="1"/>
  <c r="S27" i="1"/>
  <c r="Q44" i="1"/>
  <c r="S71" i="1"/>
  <c r="S36" i="1"/>
  <c r="S41" i="1"/>
  <c r="S70" i="1"/>
  <c r="S33" i="1"/>
  <c r="Q29" i="1"/>
  <c r="Q61" i="1"/>
  <c r="Q46" i="1"/>
  <c r="S57" i="1"/>
  <c r="S93" i="1"/>
  <c r="S25" i="1"/>
  <c r="Q32" i="1"/>
  <c r="S77" i="1"/>
  <c r="Q77" i="1"/>
  <c r="S46" i="1"/>
  <c r="Q20" i="1"/>
  <c r="S63" i="1"/>
  <c r="Q53" i="1"/>
  <c r="Q71" i="1"/>
  <c r="Q60" i="1"/>
  <c r="S47" i="1"/>
  <c r="S61" i="1"/>
  <c r="Q19" i="1"/>
  <c r="Q79" i="1"/>
  <c r="Q43" i="1"/>
  <c r="Q58" i="1"/>
  <c r="S43" i="1"/>
  <c r="S49" i="1"/>
  <c r="S72" i="1"/>
  <c r="S42" i="1"/>
  <c r="S21" i="1"/>
  <c r="S20" i="1"/>
  <c r="S34" i="1"/>
  <c r="Q65" i="1"/>
  <c r="Q76" i="1"/>
  <c r="Q56" i="1"/>
  <c r="S83" i="1"/>
  <c r="S48" i="1"/>
  <c r="S69" i="1"/>
  <c r="S86" i="1"/>
  <c r="S87" i="1"/>
  <c r="S52" i="1"/>
  <c r="Q30" i="1"/>
  <c r="Q72" i="1"/>
  <c r="S30" i="1"/>
  <c r="S68" i="1"/>
  <c r="Q47" i="1"/>
  <c r="Q31" i="1"/>
  <c r="S18" i="1"/>
  <c r="Q17" i="1"/>
  <c r="Q18" i="1"/>
  <c r="S17" i="1"/>
  <c r="S8" i="1"/>
  <c r="S10" i="1"/>
  <c r="Q16" i="1"/>
  <c r="S9" i="1"/>
  <c r="S12" i="1"/>
  <c r="S14" i="1"/>
  <c r="S16" i="1"/>
  <c r="S13" i="1"/>
  <c r="S15" i="1"/>
  <c r="S11" i="1"/>
  <c r="S7" i="1"/>
</calcChain>
</file>

<file path=xl/sharedStrings.xml><?xml version="1.0" encoding="utf-8"?>
<sst xmlns="http://schemas.openxmlformats.org/spreadsheetml/2006/main" count="229" uniqueCount="104">
  <si>
    <t>氏　　　　名</t>
    <rPh sb="0" eb="1">
      <t>シ</t>
    </rPh>
    <rPh sb="5" eb="6">
      <t>メイ</t>
    </rPh>
    <phoneticPr fontId="3"/>
  </si>
  <si>
    <t>生年月日</t>
    <rPh sb="1" eb="2">
      <t>トシ</t>
    </rPh>
    <rPh sb="2" eb="3">
      <t>ガツ</t>
    </rPh>
    <rPh sb="3" eb="4">
      <t>ヒ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</si>
  <si>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</si>
  <si>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</si>
  <si>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住　　　　　　　所</t>
    <rPh sb="0" eb="1">
      <t>ジュウ</t>
    </rPh>
    <rPh sb="8" eb="9">
      <t>ショ</t>
    </rPh>
    <phoneticPr fontId="3"/>
  </si>
  <si>
    <t>電　　　話</t>
    <rPh sb="0" eb="1">
      <t>デン</t>
    </rPh>
    <rPh sb="4" eb="5">
      <t>ハナシ</t>
    </rPh>
    <phoneticPr fontId="3"/>
  </si>
  <si>
    <t>郵便番号</t>
    <rPh sb="0" eb="4">
      <t>ユウビンバンゴウ</t>
    </rPh>
    <phoneticPr fontId="3"/>
  </si>
  <si>
    <t>段・級</t>
    <rPh sb="0" eb="1">
      <t>ダン</t>
    </rPh>
    <rPh sb="2" eb="3">
      <t>キュウ</t>
    </rPh>
    <phoneticPr fontId="3"/>
  </si>
  <si>
    <t>取得年月</t>
    <rPh sb="0" eb="2">
      <t>シュトク</t>
    </rPh>
    <rPh sb="2" eb="4">
      <t>ネンゲツ</t>
    </rPh>
    <phoneticPr fontId="3"/>
  </si>
  <si>
    <t>県登録番号</t>
    <rPh sb="0" eb="1">
      <t>ケン</t>
    </rPh>
    <rPh sb="1" eb="3">
      <t>トウロク</t>
    </rPh>
    <rPh sb="3" eb="5">
      <t>バンゴウ</t>
    </rPh>
    <phoneticPr fontId="3"/>
  </si>
  <si>
    <t>練士</t>
    <rPh sb="0" eb="1">
      <t>レン</t>
    </rPh>
    <rPh sb="1" eb="2">
      <t>シ</t>
    </rPh>
    <phoneticPr fontId="3"/>
  </si>
  <si>
    <t>教士</t>
    <rPh sb="0" eb="1">
      <t>キョウ</t>
    </rPh>
    <rPh sb="1" eb="2">
      <t>シ</t>
    </rPh>
    <phoneticPr fontId="3"/>
  </si>
  <si>
    <t>範士</t>
    <rPh sb="0" eb="1">
      <t>ハン</t>
    </rPh>
    <rPh sb="1" eb="2">
      <t>シ</t>
    </rPh>
    <phoneticPr fontId="3"/>
  </si>
  <si>
    <t>整理番号</t>
    <rPh sb="0" eb="2">
      <t>セイリ</t>
    </rPh>
    <rPh sb="2" eb="4">
      <t>バンゴウ</t>
    </rPh>
    <phoneticPr fontId="3"/>
  </si>
  <si>
    <t>責任者氏名</t>
    <rPh sb="0" eb="3">
      <t>セキニンシャ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</si>
  <si>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</si>
  <si>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取得時の所属県</t>
    <rPh sb="0" eb="2">
      <t>シュトク</t>
    </rPh>
    <rPh sb="2" eb="3">
      <t>ジ</t>
    </rPh>
    <rPh sb="4" eb="6">
      <t>ショゾク</t>
    </rPh>
    <rPh sb="6" eb="7">
      <t>ケン</t>
    </rPh>
    <phoneticPr fontId="3"/>
  </si>
  <si>
    <t>浜剣登録番号</t>
    <rPh sb="0" eb="1">
      <t>ハマ</t>
    </rPh>
    <rPh sb="1" eb="2">
      <t>ケン</t>
    </rPh>
    <rPh sb="2" eb="4">
      <t>トウロク</t>
    </rPh>
    <rPh sb="4" eb="6">
      <t>バンゴウ</t>
    </rPh>
    <phoneticPr fontId="3"/>
  </si>
  <si>
    <t>No.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</si>
  <si>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</si>
  <si>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</si>
  <si>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</si>
  <si>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〒</t>
    <phoneticPr fontId="2"/>
  </si>
  <si>
    <t>前段取得日</t>
    <rPh sb="0" eb="2">
      <t>ゼンダン</t>
    </rPh>
    <rPh sb="2" eb="5">
      <t>シュトクビ</t>
    </rPh>
    <phoneticPr fontId="2"/>
  </si>
  <si>
    <t>取得県名(注1)</t>
    <rPh sb="0" eb="2">
      <t>シュトク</t>
    </rPh>
    <rPh sb="2" eb="4">
      <t>ケンメイ</t>
    </rPh>
    <rPh sb="5" eb="6">
      <t>チュウ</t>
    </rPh>
    <phoneticPr fontId="2"/>
  </si>
  <si>
    <t>登録番号</t>
    <rPh sb="0" eb="2">
      <t>トウロク</t>
    </rPh>
    <rPh sb="2" eb="4">
      <t>バンゴウ</t>
    </rPh>
    <phoneticPr fontId="2"/>
  </si>
  <si>
    <t>浜剣登録番号</t>
    <rPh sb="0" eb="1">
      <t>ハマ</t>
    </rPh>
    <rPh sb="1" eb="2">
      <t>ケン</t>
    </rPh>
    <rPh sb="2" eb="4">
      <t>トウロク</t>
    </rPh>
    <rPh sb="4" eb="6">
      <t>バンゴウ</t>
    </rPh>
    <phoneticPr fontId="2"/>
  </si>
  <si>
    <t>所属団体</t>
    <rPh sb="0" eb="2">
      <t>ショゾク</t>
    </rPh>
    <rPh sb="2" eb="4">
      <t>ダンタイ</t>
    </rPh>
    <phoneticPr fontId="2"/>
  </si>
  <si>
    <t>責任者</t>
    <rPh sb="0" eb="3">
      <t>セキニンシャ</t>
    </rPh>
    <phoneticPr fontId="2"/>
  </si>
  <si>
    <t>浜　松　剣道連盟</t>
    <rPh sb="0" eb="1">
      <t>ハマ</t>
    </rPh>
    <rPh sb="2" eb="3">
      <t>マツ</t>
    </rPh>
    <rPh sb="4" eb="6">
      <t>ケンドウ</t>
    </rPh>
    <rPh sb="6" eb="8">
      <t>レンメイ</t>
    </rPh>
    <phoneticPr fontId="2"/>
  </si>
  <si>
    <t>初・二・三段　剣道・居合道・杖道・段位　審査申込書</t>
    <rPh sb="0" eb="1">
      <t>ショ</t>
    </rPh>
    <rPh sb="2" eb="3">
      <t>２</t>
    </rPh>
    <rPh sb="4" eb="5">
      <t>３</t>
    </rPh>
    <rPh sb="5" eb="6">
      <t>ダン</t>
    </rPh>
    <rPh sb="7" eb="9">
      <t>ケンドウ</t>
    </rPh>
    <rPh sb="10" eb="13">
      <t>イアイドウ</t>
    </rPh>
    <rPh sb="14" eb="16">
      <t>ジョウドウ</t>
    </rPh>
    <rPh sb="17" eb="19">
      <t>ダンイ</t>
    </rPh>
    <rPh sb="20" eb="22">
      <t>シンサ</t>
    </rPh>
    <rPh sb="22" eb="25">
      <t>モウシコミショ</t>
    </rPh>
    <phoneticPr fontId="2"/>
  </si>
  <si>
    <t>氏　　名</t>
    <rPh sb="0" eb="1">
      <t>シ</t>
    </rPh>
    <rPh sb="3" eb="4">
      <t>メイ</t>
    </rPh>
    <phoneticPr fontId="2"/>
  </si>
  <si>
    <t>住　　　　　　所</t>
    <rPh sb="0" eb="1">
      <t>ジュウ</t>
    </rPh>
    <rPh sb="7" eb="8">
      <t>ショ</t>
    </rPh>
    <phoneticPr fontId="2"/>
  </si>
  <si>
    <t>※受審段位ごとに用紙を変え、記入については必ず本人がしてください。</t>
    <rPh sb="1" eb="3">
      <t>ジュシン</t>
    </rPh>
    <rPh sb="3" eb="5">
      <t>ダンイ</t>
    </rPh>
    <rPh sb="8" eb="10">
      <t>ヨウシ</t>
    </rPh>
    <rPh sb="11" eb="12">
      <t>カ</t>
    </rPh>
    <rPh sb="14" eb="16">
      <t>キニュウ</t>
    </rPh>
    <rPh sb="21" eb="22">
      <t>カナラ</t>
    </rPh>
    <rPh sb="23" eb="25">
      <t>ホンニン</t>
    </rPh>
    <phoneticPr fontId="2"/>
  </si>
  <si>
    <t>No.</t>
    <phoneticPr fontId="2"/>
  </si>
  <si>
    <t>職業・学年</t>
    <rPh sb="0" eb="2">
      <t>ショクギョウ</t>
    </rPh>
    <rPh sb="3" eb="5">
      <t>ガクネン</t>
    </rPh>
    <phoneticPr fontId="2"/>
  </si>
  <si>
    <t>前級取得日</t>
    <rPh sb="0" eb="1">
      <t>マエ</t>
    </rPh>
    <rPh sb="1" eb="2">
      <t>キュウ</t>
    </rPh>
    <rPh sb="2" eb="5">
      <t>シュトクビ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</si>
  <si>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</si>
  <si>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登録会員の証・準会員の証、貼り付け欄（３級以上の級位段位取得者は、必ず添付すること。紛失した者は事務局に問い合わせてください。）</t>
    <rPh sb="0" eb="2">
      <t>トウロク</t>
    </rPh>
    <rPh sb="2" eb="4">
      <t>カイイン</t>
    </rPh>
    <rPh sb="5" eb="6">
      <t>ショウ</t>
    </rPh>
    <rPh sb="7" eb="8">
      <t>ジュン</t>
    </rPh>
    <rPh sb="8" eb="10">
      <t>カイイン</t>
    </rPh>
    <rPh sb="11" eb="12">
      <t>ショウ</t>
    </rPh>
    <rPh sb="13" eb="14">
      <t>ハ</t>
    </rPh>
    <rPh sb="15" eb="16">
      <t>ツ</t>
    </rPh>
    <rPh sb="17" eb="18">
      <t>ラン</t>
    </rPh>
    <rPh sb="20" eb="21">
      <t>キュウ</t>
    </rPh>
    <rPh sb="21" eb="23">
      <t>イジョウ</t>
    </rPh>
    <rPh sb="24" eb="26">
      <t>キュウイ</t>
    </rPh>
    <rPh sb="26" eb="28">
      <t>ダンイ</t>
    </rPh>
    <rPh sb="28" eb="31">
      <t>シュトクシャ</t>
    </rPh>
    <rPh sb="33" eb="34">
      <t>カナラ</t>
    </rPh>
    <rPh sb="35" eb="37">
      <t>テンプ</t>
    </rPh>
    <rPh sb="42" eb="44">
      <t>フンシツ</t>
    </rPh>
    <rPh sb="46" eb="47">
      <t>モノ</t>
    </rPh>
    <rPh sb="48" eb="51">
      <t>ジムキョク</t>
    </rPh>
    <rPh sb="52" eb="53">
      <t>ト</t>
    </rPh>
    <rPh sb="54" eb="55">
      <t>ア</t>
    </rPh>
    <phoneticPr fontId="2"/>
  </si>
  <si>
    <t>の　り　し　ろ</t>
    <phoneticPr fontId="2"/>
  </si>
  <si>
    <t>※受審する剣・居・杖道・の別と段位に○印を付けてください。</t>
    <rPh sb="1" eb="3">
      <t>ジュシン</t>
    </rPh>
    <rPh sb="5" eb="6">
      <t>ケン</t>
    </rPh>
    <rPh sb="7" eb="8">
      <t>イ</t>
    </rPh>
    <rPh sb="9" eb="11">
      <t>ジョウドウ</t>
    </rPh>
    <rPh sb="13" eb="14">
      <t>ベツ</t>
    </rPh>
    <rPh sb="15" eb="17">
      <t>ダンイ</t>
    </rPh>
    <rPh sb="19" eb="20">
      <t>シルシ</t>
    </rPh>
    <rPh sb="21" eb="22">
      <t>ツ</t>
    </rPh>
    <phoneticPr fontId="2"/>
  </si>
  <si>
    <t>※小・中・高校生は、学年を必ず記入する。（例：小学５年生）</t>
    <rPh sb="1" eb="2">
      <t>ショウ</t>
    </rPh>
    <rPh sb="3" eb="4">
      <t>ナカ</t>
    </rPh>
    <rPh sb="5" eb="8">
      <t>コウコウセイ</t>
    </rPh>
    <rPh sb="10" eb="12">
      <t>ガクネン</t>
    </rPh>
    <rPh sb="13" eb="14">
      <t>カナラ</t>
    </rPh>
    <rPh sb="15" eb="17">
      <t>キニュウ</t>
    </rPh>
    <rPh sb="21" eb="22">
      <t>レイ</t>
    </rPh>
    <rPh sb="23" eb="25">
      <t>ショウガク</t>
    </rPh>
    <rPh sb="26" eb="28">
      <t>ネンセイ</t>
    </rPh>
    <phoneticPr fontId="2"/>
  </si>
  <si>
    <t>ここにデータの整理番号を入れてください</t>
    <rPh sb="7" eb="9">
      <t>セイリ</t>
    </rPh>
    <rPh sb="9" eb="11">
      <t>バンゴウ</t>
    </rPh>
    <rPh sb="12" eb="13">
      <t>イ</t>
    </rPh>
    <phoneticPr fontId="2"/>
  </si>
  <si>
    <t>剣道・居合道・杖道・級位　審査申込書（いづれかに○印）</t>
    <rPh sb="0" eb="2">
      <t>ケンドウ</t>
    </rPh>
    <rPh sb="3" eb="6">
      <t>イアイドウ</t>
    </rPh>
    <rPh sb="7" eb="9">
      <t>ジョウドウ</t>
    </rPh>
    <rPh sb="10" eb="12">
      <t>キュウイ</t>
    </rPh>
    <rPh sb="13" eb="15">
      <t>シンサ</t>
    </rPh>
    <rPh sb="15" eb="18">
      <t>モウシコミショ</t>
    </rPh>
    <rPh sb="25" eb="26">
      <t>シルシ</t>
    </rPh>
    <phoneticPr fontId="6"/>
  </si>
  <si>
    <t>・　１級と初段同時受審の場合は、級と段、それぞれの申し込み用紙に記入をしてください。</t>
    <rPh sb="3" eb="4">
      <t>キュウ</t>
    </rPh>
    <rPh sb="5" eb="7">
      <t>ショダン</t>
    </rPh>
    <rPh sb="7" eb="9">
      <t>ドウジ</t>
    </rPh>
    <rPh sb="9" eb="11">
      <t>ジュシン</t>
    </rPh>
    <rPh sb="12" eb="14">
      <t>バアイ</t>
    </rPh>
    <rPh sb="16" eb="17">
      <t>キュウ</t>
    </rPh>
    <rPh sb="18" eb="19">
      <t>ダン</t>
    </rPh>
    <rPh sb="25" eb="26">
      <t>モウ</t>
    </rPh>
    <rPh sb="27" eb="28">
      <t>コ</t>
    </rPh>
    <rPh sb="29" eb="31">
      <t>ヨウシ</t>
    </rPh>
    <rPh sb="32" eb="34">
      <t>キニュウ</t>
    </rPh>
    <phoneticPr fontId="6"/>
  </si>
  <si>
    <t>※登録会員之証または（準会員証）のコピーは、過去に１度も昇級していない方は必要ありません。</t>
    <rPh sb="1" eb="3">
      <t>トウロク</t>
    </rPh>
    <rPh sb="3" eb="5">
      <t>カイイン</t>
    </rPh>
    <rPh sb="5" eb="6">
      <t>ノ</t>
    </rPh>
    <rPh sb="6" eb="7">
      <t>ショウ</t>
    </rPh>
    <rPh sb="11" eb="12">
      <t>ジュン</t>
    </rPh>
    <rPh sb="12" eb="14">
      <t>カイイン</t>
    </rPh>
    <rPh sb="14" eb="15">
      <t>ショウ</t>
    </rPh>
    <rPh sb="22" eb="24">
      <t>カコ</t>
    </rPh>
    <rPh sb="26" eb="27">
      <t>ド</t>
    </rPh>
    <rPh sb="28" eb="30">
      <t>ショウキュウ</t>
    </rPh>
    <rPh sb="35" eb="36">
      <t>カタ</t>
    </rPh>
    <rPh sb="37" eb="39">
      <t>ヒツヨウ</t>
    </rPh>
    <phoneticPr fontId="6"/>
  </si>
  <si>
    <t>※前段または級を、静岡県外で取得した者は、登録所属県名を記入し、証書のコピーを添付してください。</t>
    <rPh sb="1" eb="3">
      <t>ゼンダン</t>
    </rPh>
    <rPh sb="6" eb="7">
      <t>キュウ</t>
    </rPh>
    <rPh sb="9" eb="11">
      <t>シズオカ</t>
    </rPh>
    <rPh sb="11" eb="13">
      <t>ケンガイ</t>
    </rPh>
    <rPh sb="14" eb="16">
      <t>シュトク</t>
    </rPh>
    <rPh sb="18" eb="19">
      <t>モノ</t>
    </rPh>
    <rPh sb="21" eb="23">
      <t>トウロク</t>
    </rPh>
    <rPh sb="23" eb="25">
      <t>ショゾク</t>
    </rPh>
    <rPh sb="25" eb="27">
      <t>ケンメイ</t>
    </rPh>
    <rPh sb="28" eb="30">
      <t>キニュウ</t>
    </rPh>
    <rPh sb="32" eb="34">
      <t>ショウショ</t>
    </rPh>
    <rPh sb="39" eb="41">
      <t>テンプ</t>
    </rPh>
    <phoneticPr fontId="6"/>
  </si>
  <si>
    <t>・　（　　　　　）級と（　　　　　）級同時受審</t>
    <rPh sb="9" eb="10">
      <t>キュウ</t>
    </rPh>
    <rPh sb="18" eb="19">
      <t>キュウ</t>
    </rPh>
    <rPh sb="19" eb="21">
      <t>ドウジ</t>
    </rPh>
    <rPh sb="21" eb="23">
      <t>ジュシン</t>
    </rPh>
    <phoneticPr fontId="6"/>
  </si>
  <si>
    <t>・　（　　１　　）級</t>
    <rPh sb="9" eb="10">
      <t>キュウ</t>
    </rPh>
    <phoneticPr fontId="6"/>
  </si>
  <si>
    <t>県登録番号</t>
    <rPh sb="0" eb="1">
      <t>ケン</t>
    </rPh>
    <rPh sb="1" eb="3">
      <t>トウロク</t>
    </rPh>
    <rPh sb="3" eb="5">
      <t>バンゴウ</t>
    </rPh>
    <phoneticPr fontId="2"/>
  </si>
  <si>
    <t>1級</t>
    <rPh sb="1" eb="2">
      <t>きゅう</t>
    </rPh>
    <phoneticPr fontId="2" type="Hiragana"/>
  </si>
  <si>
    <t>3級</t>
    <rPh sb="1" eb="2">
      <t>きゅう</t>
    </rPh>
    <phoneticPr fontId="2" type="Hiragana"/>
  </si>
  <si>
    <t>2級</t>
    <rPh sb="1" eb="2">
      <t>きゅう</t>
    </rPh>
    <phoneticPr fontId="2" type="Hiragana"/>
  </si>
  <si>
    <t>初段</t>
    <rPh sb="0" eb="2">
      <t>しょだん</t>
    </rPh>
    <phoneticPr fontId="2" type="Hiragana"/>
  </si>
  <si>
    <t>二段</t>
    <rPh sb="0" eb="2">
      <t>２だん</t>
    </rPh>
    <phoneticPr fontId="2" type="Hiragana"/>
  </si>
  <si>
    <t>三段</t>
    <rPh sb="0" eb="2">
      <t>３だん</t>
    </rPh>
    <phoneticPr fontId="2" type="Hiragana"/>
  </si>
  <si>
    <t>四段</t>
    <rPh sb="0" eb="2">
      <t>４だん</t>
    </rPh>
    <phoneticPr fontId="2" type="Hiragana"/>
  </si>
  <si>
    <t>五段</t>
    <rPh sb="0" eb="2">
      <t>５だん</t>
    </rPh>
    <phoneticPr fontId="2" type="Hiragana"/>
  </si>
  <si>
    <t>六段</t>
    <rPh sb="0" eb="2">
      <t>６だん</t>
    </rPh>
    <phoneticPr fontId="2" type="Hiragana"/>
  </si>
  <si>
    <t>七段</t>
    <rPh sb="0" eb="2">
      <t>７だん</t>
    </rPh>
    <phoneticPr fontId="2" type="Hiragana"/>
  </si>
  <si>
    <t>八段</t>
    <rPh sb="0" eb="2">
      <t>８だん</t>
    </rPh>
    <phoneticPr fontId="2" type="Hiragana"/>
  </si>
  <si>
    <t>女</t>
    <rPh sb="0" eb="1">
      <t>おんな</t>
    </rPh>
    <phoneticPr fontId="2" type="Hiragana"/>
  </si>
  <si>
    <t>男</t>
    <rPh sb="0" eb="1">
      <t>おとこ</t>
    </rPh>
    <phoneticPr fontId="2" type="Hiragana"/>
  </si>
  <si>
    <t>中１</t>
    <rPh sb="0" eb="1">
      <t>ちゅう</t>
    </rPh>
    <phoneticPr fontId="2" type="Hiragana"/>
  </si>
  <si>
    <t>中２</t>
    <rPh sb="0" eb="1">
      <t>ちゅう</t>
    </rPh>
    <phoneticPr fontId="2" type="Hiragana"/>
  </si>
  <si>
    <t>中３</t>
    <rPh sb="0" eb="1">
      <t>ちゅう</t>
    </rPh>
    <phoneticPr fontId="2" type="Hiragana"/>
  </si>
  <si>
    <t>連絡先（当日つながる電話番号）</t>
    <rPh sb="0" eb="3">
      <t>レンラクサキ</t>
    </rPh>
    <rPh sb="4" eb="6">
      <t>トウジツ</t>
    </rPh>
    <rPh sb="10" eb="14">
      <t>デンワバンゴウ</t>
    </rPh>
    <phoneticPr fontId="6"/>
  </si>
  <si>
    <t>連絡先</t>
    <rPh sb="0" eb="3">
      <t>レンラクサキ</t>
    </rPh>
    <phoneticPr fontId="2"/>
  </si>
  <si>
    <t>団体（学校）名</t>
    <rPh sb="0" eb="2">
      <t>ダンタイ</t>
    </rPh>
    <rPh sb="3" eb="5">
      <t>ガッコウ</t>
    </rPh>
    <rPh sb="6" eb="7">
      <t>メイ</t>
    </rPh>
    <phoneticPr fontId="2"/>
  </si>
  <si>
    <t>責任者/連絡先</t>
    <rPh sb="0" eb="3">
      <t>セキニンシャ</t>
    </rPh>
    <rPh sb="4" eb="7">
      <t>レンラクサキ</t>
    </rPh>
    <phoneticPr fontId="2"/>
  </si>
  <si>
    <t>※前段の取得のない者は、前級取得年月日は空欄でよい。（小学生３級受審者及び中学生２・３級同時受審者</t>
    <rPh sb="1" eb="3">
      <t>ゼンダン</t>
    </rPh>
    <rPh sb="4" eb="6">
      <t>シュトク</t>
    </rPh>
    <rPh sb="9" eb="10">
      <t>モノ</t>
    </rPh>
    <rPh sb="12" eb="13">
      <t>マエ</t>
    </rPh>
    <rPh sb="13" eb="14">
      <t>キュウ</t>
    </rPh>
    <rPh sb="14" eb="16">
      <t>シュトク</t>
    </rPh>
    <rPh sb="16" eb="19">
      <t>ネンガッピ</t>
    </rPh>
    <rPh sb="20" eb="22">
      <t>クウラン</t>
    </rPh>
    <rPh sb="27" eb="30">
      <t>ショウガクセイ</t>
    </rPh>
    <rPh sb="31" eb="32">
      <t>キュウ</t>
    </rPh>
    <rPh sb="32" eb="34">
      <t>ジュシン</t>
    </rPh>
    <rPh sb="34" eb="35">
      <t>シャ</t>
    </rPh>
    <rPh sb="35" eb="36">
      <t>オヨ</t>
    </rPh>
    <rPh sb="37" eb="40">
      <t>チュウガクセイ</t>
    </rPh>
    <rPh sb="43" eb="44">
      <t>キュウ</t>
    </rPh>
    <rPh sb="44" eb="46">
      <t>ドウジ</t>
    </rPh>
    <rPh sb="46" eb="47">
      <t>ウケ</t>
    </rPh>
    <rPh sb="47" eb="48">
      <t>シン</t>
    </rPh>
    <rPh sb="48" eb="49">
      <t>シャ</t>
    </rPh>
    <phoneticPr fontId="2"/>
  </si>
  <si>
    <t>受審資格の経過年数（修行年数）について
・３級　小学校4年生以上で、所属地区連盟会員であること。
・２級　小学校５年生以上で、３級取得後３ヶ月以上修行した者
・１級　小学校６年生以上で、２級取得後３ヶ月以上修行した者
・中学生は　２・３級　同時受審が可能です。</t>
    <rPh sb="0" eb="2">
      <t>ジュシン</t>
    </rPh>
    <rPh sb="2" eb="4">
      <t>シカク</t>
    </rPh>
    <rPh sb="5" eb="7">
      <t>ケイカ</t>
    </rPh>
    <rPh sb="7" eb="9">
      <t>ネンスウ</t>
    </rPh>
    <rPh sb="10" eb="12">
      <t>シュギョウ</t>
    </rPh>
    <rPh sb="12" eb="14">
      <t>ネンスウ</t>
    </rPh>
    <rPh sb="23" eb="24">
      <t>キュウ</t>
    </rPh>
    <rPh sb="25" eb="28">
      <t>ショウガッコウ</t>
    </rPh>
    <rPh sb="29" eb="33">
      <t>ネンセイイジョウ</t>
    </rPh>
    <rPh sb="35" eb="37">
      <t>ショゾク</t>
    </rPh>
    <rPh sb="37" eb="39">
      <t>チク</t>
    </rPh>
    <rPh sb="39" eb="41">
      <t>レンメイ</t>
    </rPh>
    <rPh sb="41" eb="43">
      <t>カイイン</t>
    </rPh>
    <rPh sb="52" eb="53">
      <t>キュウ</t>
    </rPh>
    <rPh sb="54" eb="57">
      <t>ショウガッコウ</t>
    </rPh>
    <rPh sb="58" eb="62">
      <t>ネンセイイジョウ</t>
    </rPh>
    <rPh sb="65" eb="66">
      <t>キュウ</t>
    </rPh>
    <rPh sb="66" eb="68">
      <t>シュトク</t>
    </rPh>
    <rPh sb="68" eb="69">
      <t>ゴ</t>
    </rPh>
    <rPh sb="71" eb="72">
      <t>ゲツ</t>
    </rPh>
    <rPh sb="72" eb="74">
      <t>イジョウ</t>
    </rPh>
    <rPh sb="74" eb="76">
      <t>シュギョウ</t>
    </rPh>
    <rPh sb="78" eb="79">
      <t>モノ</t>
    </rPh>
    <rPh sb="82" eb="83">
      <t>キュウ</t>
    </rPh>
    <rPh sb="84" eb="87">
      <t>ショウガッコウ</t>
    </rPh>
    <rPh sb="88" eb="92">
      <t>ネンセイイジョウ</t>
    </rPh>
    <rPh sb="95" eb="96">
      <t>キュウ</t>
    </rPh>
    <rPh sb="96" eb="98">
      <t>シュトク</t>
    </rPh>
    <rPh sb="98" eb="99">
      <t>ゴ</t>
    </rPh>
    <rPh sb="101" eb="102">
      <t>ゲツ</t>
    </rPh>
    <rPh sb="102" eb="104">
      <t>イジョウ</t>
    </rPh>
    <rPh sb="104" eb="106">
      <t>シュギョウ</t>
    </rPh>
    <rPh sb="108" eb="109">
      <t>モノ</t>
    </rPh>
    <rPh sb="111" eb="114">
      <t>チュウガクセイ</t>
    </rPh>
    <rPh sb="119" eb="120">
      <t>キュウ</t>
    </rPh>
    <rPh sb="121" eb="123">
      <t>ドウジ</t>
    </rPh>
    <rPh sb="123" eb="125">
      <t>ジュシン</t>
    </rPh>
    <rPh sb="126" eb="128">
      <t>カノウ</t>
    </rPh>
    <phoneticPr fontId="6"/>
  </si>
  <si>
    <t>年齢基準日は審査日</t>
    <rPh sb="0" eb="2">
      <t>ネンレイ</t>
    </rPh>
    <rPh sb="2" eb="5">
      <t>キジュンビ</t>
    </rPh>
    <rPh sb="6" eb="8">
      <t>シンサ</t>
    </rPh>
    <rPh sb="8" eb="9">
      <t>ヒ</t>
    </rPh>
    <phoneticPr fontId="8"/>
  </si>
  <si>
    <t>職　業・学校名</t>
    <rPh sb="0" eb="1">
      <t>ショク</t>
    </rPh>
    <rPh sb="2" eb="3">
      <t>ギョウ</t>
    </rPh>
    <rPh sb="4" eb="7">
      <t>ガッコウメイ</t>
    </rPh>
    <phoneticPr fontId="2"/>
  </si>
  <si>
    <t>※前段を旧姓で取得した者は氏名欄に旧姓を（　　　）書きで併記</t>
    <rPh sb="1" eb="3">
      <t>ゼンダン</t>
    </rPh>
    <rPh sb="4" eb="6">
      <t>キュウセイ</t>
    </rPh>
    <rPh sb="7" eb="9">
      <t>シュトク</t>
    </rPh>
    <rPh sb="11" eb="12">
      <t>モノ</t>
    </rPh>
    <rPh sb="13" eb="15">
      <t>シメイ</t>
    </rPh>
    <rPh sb="15" eb="16">
      <t>ラン</t>
    </rPh>
    <rPh sb="17" eb="19">
      <t>キュウセイ</t>
    </rPh>
    <rPh sb="25" eb="26">
      <t>カ</t>
    </rPh>
    <rPh sb="28" eb="30">
      <t>ヘイキ</t>
    </rPh>
    <phoneticPr fontId="2"/>
  </si>
  <si>
    <t>※受審段位ごとに用紙を変え、誤記がないように正確に書くこと。特に氏名は分かり易く記入すること。</t>
    <rPh sb="1" eb="3">
      <t>ジュシン</t>
    </rPh>
    <rPh sb="3" eb="5">
      <t>ダンイ</t>
    </rPh>
    <rPh sb="8" eb="10">
      <t>ヨウシ</t>
    </rPh>
    <rPh sb="11" eb="12">
      <t>カ</t>
    </rPh>
    <rPh sb="14" eb="16">
      <t>ゴキ</t>
    </rPh>
    <rPh sb="22" eb="24">
      <t>セイカク</t>
    </rPh>
    <rPh sb="25" eb="26">
      <t>カ</t>
    </rPh>
    <rPh sb="30" eb="31">
      <t>トク</t>
    </rPh>
    <rPh sb="32" eb="34">
      <t>シメイ</t>
    </rPh>
    <rPh sb="35" eb="36">
      <t>ワ</t>
    </rPh>
    <rPh sb="38" eb="39">
      <t>ヤス</t>
    </rPh>
    <rPh sb="40" eb="42">
      <t>キニュウ</t>
    </rPh>
    <phoneticPr fontId="2"/>
  </si>
  <si>
    <t>※注１　前段合格時、県外に所属していたものは、証書のコピーを添付し前段取得県名を記入する。（県内者は記入不要）</t>
    <rPh sb="1" eb="2">
      <t>チュウ</t>
    </rPh>
    <rPh sb="4" eb="6">
      <t>ゼンダン</t>
    </rPh>
    <rPh sb="6" eb="8">
      <t>ゴウカク</t>
    </rPh>
    <rPh sb="8" eb="9">
      <t>ジ</t>
    </rPh>
    <rPh sb="10" eb="12">
      <t>ケンガイ</t>
    </rPh>
    <rPh sb="13" eb="15">
      <t>ショゾク</t>
    </rPh>
    <rPh sb="23" eb="25">
      <t>ショウショ</t>
    </rPh>
    <rPh sb="30" eb="32">
      <t>テンプ</t>
    </rPh>
    <rPh sb="33" eb="35">
      <t>ゼンダン</t>
    </rPh>
    <rPh sb="35" eb="37">
      <t>シュトク</t>
    </rPh>
    <rPh sb="37" eb="38">
      <t>ケン</t>
    </rPh>
    <rPh sb="38" eb="39">
      <t>メイ</t>
    </rPh>
    <rPh sb="40" eb="42">
      <t>キニュウ</t>
    </rPh>
    <rPh sb="46" eb="48">
      <t>ケンナイ</t>
    </rPh>
    <rPh sb="48" eb="49">
      <t>シャ</t>
    </rPh>
    <rPh sb="50" eb="52">
      <t>キニュウ</t>
    </rPh>
    <rPh sb="52" eb="54">
      <t>フヨウ</t>
    </rPh>
    <phoneticPr fontId="2"/>
  </si>
  <si>
    <r>
      <t>※注２　登録番号は</t>
    </r>
    <r>
      <rPr>
        <sz val="11"/>
        <color rgb="FFFF0000"/>
        <rFont val="ＭＳ Ｐ明朝"/>
        <family val="1"/>
        <charset val="128"/>
      </rPr>
      <t>地区剣道連盟が付与</t>
    </r>
    <r>
      <rPr>
        <sz val="11"/>
        <color theme="1"/>
        <rFont val="ＭＳ Ｐ明朝"/>
        <family val="1"/>
        <charset val="128"/>
      </rPr>
      <t>してますので、不明の場合、</t>
    </r>
    <r>
      <rPr>
        <sz val="11"/>
        <color rgb="FFFF0000"/>
        <rFont val="ＭＳ Ｐ明朝"/>
        <family val="1"/>
        <charset val="128"/>
      </rPr>
      <t>所属地区剣道連盟に問合わせ</t>
    </r>
    <r>
      <rPr>
        <sz val="11"/>
        <color theme="1"/>
        <rFont val="ＭＳ Ｐ明朝"/>
        <family val="1"/>
        <charset val="128"/>
      </rPr>
      <t>ること。</t>
    </r>
    <rPh sb="1" eb="2">
      <t>チュウ</t>
    </rPh>
    <rPh sb="4" eb="6">
      <t>トウロク</t>
    </rPh>
    <rPh sb="6" eb="8">
      <t>バンゴウ</t>
    </rPh>
    <rPh sb="9" eb="11">
      <t>チク</t>
    </rPh>
    <rPh sb="11" eb="13">
      <t>ケンドウ</t>
    </rPh>
    <rPh sb="13" eb="15">
      <t>レンメイ</t>
    </rPh>
    <rPh sb="16" eb="18">
      <t>フヨ</t>
    </rPh>
    <rPh sb="25" eb="27">
      <t>フメイ</t>
    </rPh>
    <rPh sb="28" eb="30">
      <t>バアイ</t>
    </rPh>
    <rPh sb="31" eb="33">
      <t>ショゾク</t>
    </rPh>
    <rPh sb="33" eb="35">
      <t>チク</t>
    </rPh>
    <rPh sb="35" eb="37">
      <t>ケンドウ</t>
    </rPh>
    <rPh sb="37" eb="39">
      <t>レンメイ</t>
    </rPh>
    <rPh sb="40" eb="42">
      <t>トイア</t>
    </rPh>
    <phoneticPr fontId="2"/>
  </si>
  <si>
    <r>
      <t>２次受審者は、備考欄に</t>
    </r>
    <r>
      <rPr>
        <sz val="11"/>
        <color rgb="FFFF0000"/>
        <rFont val="ＭＳ Ｐ明朝"/>
        <family val="1"/>
        <charset val="128"/>
      </rPr>
      <t>赤字</t>
    </r>
    <r>
      <rPr>
        <sz val="11"/>
        <color theme="1"/>
        <rFont val="ＭＳ Ｐ明朝"/>
        <family val="1"/>
        <charset val="128"/>
      </rPr>
      <t>で</t>
    </r>
    <r>
      <rPr>
        <sz val="11"/>
        <color rgb="FFFF0000"/>
        <rFont val="ＭＳ Ｐ明朝"/>
        <family val="1"/>
        <charset val="128"/>
      </rPr>
      <t>２次</t>
    </r>
    <r>
      <rPr>
        <sz val="11"/>
        <color theme="1"/>
        <rFont val="ＭＳ Ｐ明朝"/>
        <family val="1"/>
        <charset val="128"/>
      </rPr>
      <t>と記入する。</t>
    </r>
    <rPh sb="1" eb="2">
      <t>ジ</t>
    </rPh>
    <rPh sb="2" eb="4">
      <t>ジュシン</t>
    </rPh>
    <rPh sb="4" eb="5">
      <t>シャ</t>
    </rPh>
    <rPh sb="7" eb="9">
      <t>ビコウ</t>
    </rPh>
    <rPh sb="9" eb="10">
      <t>ラン</t>
    </rPh>
    <rPh sb="11" eb="13">
      <t>アカジ</t>
    </rPh>
    <rPh sb="15" eb="16">
      <t>ジ</t>
    </rPh>
    <rPh sb="17" eb="19">
      <t>キニュウ</t>
    </rPh>
    <phoneticPr fontId="2"/>
  </si>
  <si>
    <t>備考</t>
    <rPh sb="0" eb="2">
      <t>ビコウ</t>
    </rPh>
    <phoneticPr fontId="8"/>
  </si>
  <si>
    <t>備考</t>
    <rPh sb="0" eb="2">
      <t>ビコウ</t>
    </rPh>
    <phoneticPr fontId="2"/>
  </si>
  <si>
    <t>講習会
申込（○か×）</t>
    <rPh sb="0" eb="3">
      <t>コウシュウカイ</t>
    </rPh>
    <rPh sb="4" eb="5">
      <t>モウ</t>
    </rPh>
    <rPh sb="5" eb="6">
      <t>コ</t>
    </rPh>
    <phoneticPr fontId="6"/>
  </si>
  <si>
    <t>住所</t>
    <rPh sb="0" eb="2">
      <t>ジュウショ</t>
    </rPh>
    <phoneticPr fontId="9"/>
  </si>
  <si>
    <t>ふりがな</t>
    <phoneticPr fontId="9"/>
  </si>
  <si>
    <t>ふりがな</t>
    <phoneticPr fontId="3"/>
  </si>
  <si>
    <t>郵便番号</t>
    <rPh sb="0" eb="4">
      <t>ユウビンバンゴウ</t>
    </rPh>
    <phoneticPr fontId="9"/>
  </si>
  <si>
    <r>
      <t xml:space="preserve">連絡先
</t>
    </r>
    <r>
      <rPr>
        <sz val="6"/>
        <color theme="1"/>
        <rFont val="ＭＳ Ｐ明朝"/>
        <family val="1"/>
        <charset val="128"/>
      </rPr>
      <t>（当日つながる電話番号）</t>
    </r>
    <rPh sb="0" eb="3">
      <t>レンラクサキ</t>
    </rPh>
    <rPh sb="5" eb="7">
      <t>トウジツ</t>
    </rPh>
    <rPh sb="11" eb="15">
      <t>デンワバンゴウ</t>
    </rPh>
    <phoneticPr fontId="6"/>
  </si>
  <si>
    <t>講習会
申込
（○か×）</t>
    <rPh sb="0" eb="3">
      <t>コウシュウカイ</t>
    </rPh>
    <rPh sb="4" eb="5">
      <t>モウ</t>
    </rPh>
    <rPh sb="5" eb="6">
      <t>コ</t>
    </rPh>
    <phoneticPr fontId="9"/>
  </si>
  <si>
    <t>職業・
学年</t>
    <rPh sb="0" eb="2">
      <t>ショクギョウ</t>
    </rPh>
    <rPh sb="4" eb="6">
      <t>ガクネン</t>
    </rPh>
    <phoneticPr fontId="2"/>
  </si>
  <si>
    <t>申し込み責任者氏名</t>
    <rPh sb="0" eb="1">
      <t>モウ</t>
    </rPh>
    <rPh sb="2" eb="3">
      <t>コ</t>
    </rPh>
    <rPh sb="4" eb="7">
      <t>セキニンシャ</t>
    </rPh>
    <rPh sb="7" eb="9">
      <t>シメイ</t>
    </rPh>
    <phoneticPr fontId="28"/>
  </si>
  <si>
    <t>連絡先</t>
    <rPh sb="0" eb="3">
      <t>レンラクサキ</t>
    </rPh>
    <phoneticPr fontId="28"/>
  </si>
  <si>
    <t>団体名</t>
    <rPh sb="0" eb="2">
      <t>ダンタイ</t>
    </rPh>
    <rPh sb="2" eb="3">
      <t>メイ</t>
    </rPh>
    <phoneticPr fontId="28"/>
  </si>
  <si>
    <t>氏名</t>
    <rPh sb="0" eb="2">
      <t>シメイ</t>
    </rPh>
    <phoneticPr fontId="28"/>
  </si>
  <si>
    <t>（　初段　・　二段　・（　　　）段　）　形講習会申込書</t>
    <rPh sb="2" eb="4">
      <t>ショダン</t>
    </rPh>
    <rPh sb="7" eb="9">
      <t>ニダン</t>
    </rPh>
    <rPh sb="16" eb="17">
      <t>ダン</t>
    </rPh>
    <rPh sb="20" eb="21">
      <t>カタ</t>
    </rPh>
    <rPh sb="21" eb="24">
      <t>コウシュウカイ</t>
    </rPh>
    <rPh sb="24" eb="27">
      <t>モウシコミショ</t>
    </rPh>
    <phoneticPr fontId="28"/>
  </si>
  <si>
    <t>学年または
年齢</t>
    <rPh sb="0" eb="2">
      <t>ガクネン</t>
    </rPh>
    <rPh sb="6" eb="8">
      <t>ネンレイ</t>
    </rPh>
    <phoneticPr fontId="28"/>
  </si>
  <si>
    <t>緊急連絡先（当日連絡がつくもの）</t>
    <rPh sb="0" eb="2">
      <t>キンキュウ</t>
    </rPh>
    <rPh sb="2" eb="5">
      <t>レンラクサキ</t>
    </rPh>
    <rPh sb="6" eb="8">
      <t>トウジツ</t>
    </rPh>
    <rPh sb="8" eb="10">
      <t>レンラク</t>
    </rPh>
    <phoneticPr fontId="28"/>
  </si>
  <si>
    <t>※受審予定の段ごとに用紙を変えてください。
※必要に応じてコピーしてお使いください。</t>
    <rPh sb="1" eb="3">
      <t>ジュシン</t>
    </rPh>
    <rPh sb="3" eb="5">
      <t>ヨテイ</t>
    </rPh>
    <rPh sb="6" eb="7">
      <t>ダン</t>
    </rPh>
    <rPh sb="10" eb="12">
      <t>ヨウシ</t>
    </rPh>
    <rPh sb="13" eb="14">
      <t>カ</t>
    </rPh>
    <rPh sb="23" eb="25">
      <t>ヒツヨウ</t>
    </rPh>
    <rPh sb="26" eb="27">
      <t>オウ</t>
    </rPh>
    <rPh sb="35" eb="36">
      <t>ツカ</t>
    </rPh>
    <phoneticPr fontId="28"/>
  </si>
  <si>
    <t>ふりがな</t>
    <phoneticPr fontId="6"/>
  </si>
  <si>
    <t>データ番号を入力してください
↓</t>
    <rPh sb="3" eb="5">
      <t>バンゴウ</t>
    </rPh>
    <rPh sb="6" eb="8">
      <t>ニュウリョク</t>
    </rPh>
    <phoneticPr fontId="28"/>
  </si>
  <si>
    <t>・　（　　２　　）級</t>
    <rPh sb="9" eb="10">
      <t>キュウ</t>
    </rPh>
    <phoneticPr fontId="6"/>
  </si>
  <si>
    <t>・　（　　）級</t>
    <rPh sb="6" eb="7">
      <t>キュウ</t>
    </rPh>
    <phoneticPr fontId="6"/>
  </si>
  <si>
    <t>・　（　　2 　）級と（　　3 　）級同時受審</t>
    <rPh sb="9" eb="10">
      <t>キュウ</t>
    </rPh>
    <rPh sb="18" eb="19">
      <t>キュウ</t>
    </rPh>
    <rPh sb="19" eb="21">
      <t>ドウジ</t>
    </rPh>
    <rPh sb="21" eb="23">
      <t>ジュシン</t>
    </rPh>
    <phoneticPr fontId="6"/>
  </si>
  <si>
    <t>・　（　　　）級と（　　 　）級同時受審</t>
    <rPh sb="7" eb="8">
      <t>キュウ</t>
    </rPh>
    <rPh sb="15" eb="16">
      <t>キュウ</t>
    </rPh>
    <rPh sb="16" eb="18">
      <t>ドウジ</t>
    </rPh>
    <rPh sb="18" eb="20">
      <t>ジュシン</t>
    </rPh>
    <phoneticPr fontId="6"/>
  </si>
  <si>
    <t>・　（　　３   ）級</t>
    <rPh sb="10" eb="11">
      <t>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</si>
</sst>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[$-411]ggge&quot;年&quot;m&quot;月&quot;d&quot;日&quot;;@"/>
    <numFmt numFmtId="178" formatCode="[&lt;=999]000;[&lt;=9999]000\-00;000\-0000"/>
  </numFmts>
  <fonts count="35" x14ac:knownFonts="1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3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1" xfId="0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vertical="center" shrinkToFit="1"/>
    </xf>
    <xf numFmtId="14" fontId="10" fillId="0" borderId="0" xfId="0" applyNumberFormat="1" applyFont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9" xfId="0" applyFont="1" applyBorder="1" applyAlignment="1">
      <alignment vertical="center" textRotation="255" shrinkToFit="1"/>
    </xf>
    <xf numFmtId="0" fontId="15" fillId="0" borderId="8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0" fillId="0" borderId="22" xfId="0" applyFill="1" applyBorder="1" applyAlignment="1" applyProtection="1">
      <alignment vertical="center" shrinkToFit="1"/>
      <protection locked="0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176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0" fillId="0" borderId="6" xfId="0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57" fontId="0" fillId="3" borderId="6" xfId="0" applyNumberFormat="1" applyFill="1" applyBorder="1" applyAlignment="1" applyProtection="1">
      <alignment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178" fontId="0" fillId="3" borderId="6" xfId="0" applyNumberFormat="1" applyFill="1" applyBorder="1" applyAlignment="1" applyProtection="1">
      <alignment vertical="center" shrinkToFit="1"/>
      <protection locked="0"/>
    </xf>
    <xf numFmtId="0" fontId="0" fillId="3" borderId="26" xfId="0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shrinkToFit="1"/>
    </xf>
    <xf numFmtId="0" fontId="21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11" fillId="0" borderId="2" xfId="0" applyFont="1" applyBorder="1" applyAlignment="1">
      <alignment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177" fontId="15" fillId="0" borderId="0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27" fillId="0" borderId="1" xfId="0" applyFont="1" applyBorder="1" applyAlignment="1">
      <alignment horizontal="center" vertical="center" wrapText="1" shrinkToFit="1"/>
    </xf>
    <xf numFmtId="49" fontId="0" fillId="3" borderId="6" xfId="0" applyNumberFormat="1" applyFill="1" applyBorder="1" applyAlignment="1" applyProtection="1">
      <alignment vertical="center" shrinkToFit="1"/>
      <protection locked="0"/>
    </xf>
    <xf numFmtId="49" fontId="0" fillId="3" borderId="14" xfId="0" applyNumberFormat="1" applyFill="1" applyBorder="1" applyAlignment="1" applyProtection="1">
      <alignment vertical="center" shrinkToFit="1"/>
      <protection locked="0"/>
    </xf>
    <xf numFmtId="177" fontId="11" fillId="0" borderId="0" xfId="0" applyNumberFormat="1" applyFont="1" applyBorder="1" applyAlignment="1">
      <alignment horizontal="center" shrinkToFit="1"/>
    </xf>
    <xf numFmtId="0" fontId="29" fillId="0" borderId="1" xfId="0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shrinkToFit="1"/>
    </xf>
    <xf numFmtId="0" fontId="34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2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5" fillId="0" borderId="2" xfId="0" applyFont="1" applyBorder="1" applyAlignment="1">
      <alignment horizontal="center" shrinkToFit="1"/>
    </xf>
    <xf numFmtId="0" fontId="15" fillId="0" borderId="8" xfId="0" applyFont="1" applyBorder="1" applyAlignment="1">
      <alignment horizontal="center" vertical="center" shrinkToFit="1"/>
    </xf>
    <xf numFmtId="177" fontId="15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1" fillId="0" borderId="2" xfId="0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177" fontId="11" fillId="0" borderId="2" xfId="0" applyNumberFormat="1" applyFont="1" applyBorder="1" applyAlignment="1">
      <alignment horizontal="center" shrinkToFit="1"/>
    </xf>
    <xf numFmtId="0" fontId="23" fillId="0" borderId="2" xfId="0" applyFont="1" applyBorder="1" applyAlignment="1">
      <alignment horizontal="center" vertical="center" shrinkToFit="1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wrapText="1" shrinkToFit="1"/>
    </xf>
    <xf numFmtId="0" fontId="12" fillId="0" borderId="29" xfId="0" applyFont="1" applyBorder="1" applyAlignment="1">
      <alignment horizontal="left" vertical="center" wrapText="1" shrinkToFit="1"/>
    </xf>
    <xf numFmtId="0" fontId="12" fillId="0" borderId="30" xfId="0" applyFont="1" applyBorder="1" applyAlignment="1">
      <alignment horizontal="left" vertical="center" wrapText="1" shrinkToFit="1"/>
    </xf>
    <xf numFmtId="0" fontId="29" fillId="0" borderId="7" xfId="0" applyFont="1" applyBorder="1" applyAlignment="1">
      <alignment horizontal="center" vertical="center" wrapText="1" shrinkToFit="1"/>
    </xf>
    <xf numFmtId="0" fontId="27" fillId="0" borderId="7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918881</xdr:colOff>
      <xdr:row>1</xdr:row>
      <xdr:rowOff>0</xdr:rowOff>
    </xdr:from>
    <xdr:to>
      <xdr:col>8</xdr:col>
      <xdr:colOff>224116</xdr:colOff>
      <xdr:row>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33206" y="352425"/>
          <a:ext cx="47916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918881</xdr:colOff>
      <xdr:row>1</xdr:row>
      <xdr:rowOff>0</xdr:rowOff>
    </xdr:from>
    <xdr:to>
      <xdr:col>8</xdr:col>
      <xdr:colOff>224116</xdr:colOff>
      <xdr:row>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232646" y="347382"/>
          <a:ext cx="48073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448235</xdr:colOff>
      <xdr:row>0</xdr:row>
      <xdr:rowOff>0</xdr:rowOff>
    </xdr:from>
    <xdr:to>
      <xdr:col>1</xdr:col>
      <xdr:colOff>907676</xdr:colOff>
      <xdr:row>1</xdr:row>
      <xdr:rowOff>56030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48235" y="0"/>
          <a:ext cx="918882" cy="3922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448235</xdr:colOff>
      <xdr:row>0</xdr:row>
      <xdr:rowOff>0</xdr:rowOff>
    </xdr:from>
    <xdr:to>
      <xdr:col>1</xdr:col>
      <xdr:colOff>907676</xdr:colOff>
      <xdr:row>1</xdr:row>
      <xdr:rowOff>56030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48235" y="0"/>
          <a:ext cx="916641" cy="3894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448236</xdr:colOff>
      <xdr:row>0</xdr:row>
      <xdr:rowOff>0</xdr:rowOff>
    </xdr:from>
    <xdr:to>
      <xdr:col>1</xdr:col>
      <xdr:colOff>907677</xdr:colOff>
      <xdr:row>1</xdr:row>
      <xdr:rowOff>56030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48236" y="0"/>
          <a:ext cx="918882" cy="3922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448236</xdr:colOff>
      <xdr:row>0</xdr:row>
      <xdr:rowOff>0</xdr:rowOff>
    </xdr:from>
    <xdr:to>
      <xdr:col>1</xdr:col>
      <xdr:colOff>907677</xdr:colOff>
      <xdr:row>1</xdr:row>
      <xdr:rowOff>56030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24411" y="0"/>
          <a:ext cx="907116" cy="3894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:O18"/>
    </sheetView>
  </sheetViews>
  <sheetFormatPr defaultColWidth="9" defaultRowHeight="13.5" customHeight="1" x14ac:dyDescent="0.15"/>
  <cols>
    <col min="1" max="1" width="5.25" style="24" customWidth="1"/>
    <col min="2" max="2" width="14" style="26" customWidth="1"/>
    <col min="3" max="3" width="16.625" style="26" customWidth="1"/>
    <col min="4" max="4" width="14.5" style="41" customWidth="1"/>
    <col min="5" max="5" width="5.625" style="25" customWidth="1"/>
    <col min="6" max="6" width="5.625" style="26" customWidth="1"/>
    <col min="7" max="7" width="9" style="71" customWidth="1"/>
    <col min="8" max="8" width="26.375" style="60" customWidth="1"/>
    <col min="9" max="9" width="7.125" style="61" customWidth="1"/>
    <col min="10" max="10" width="14.75" style="75" customWidth="1"/>
    <col min="11" max="11" width="6.125" style="26" customWidth="1"/>
    <col min="12" max="12" width="10.25" style="41" customWidth="1"/>
    <col min="13" max="13" width="9.125" style="26" customWidth="1"/>
    <col min="14" max="14" width="10.25" style="26" customWidth="1"/>
    <col min="15" max="15" width="11.625" style="26" customWidth="1"/>
    <col min="16" max="16384" width="9" style="24"/>
  </cols>
  <sheetData>
    <row r="1" spans="1:20" ht="13.5" customHeight="1" x14ac:dyDescent="0.15">
      <c r="B1" s="48" t="s">
        <v>14</v>
      </c>
      <c r="C1" s="49" t="s">
        <v>68</v>
      </c>
      <c r="D1" s="49" t="s">
        <v>67</v>
      </c>
    </row>
    <row r="2" spans="1:20" ht="13.5" customHeight="1" thickBot="1" x14ac:dyDescent="0.2">
      <c r="B2" s="50"/>
      <c r="C2" s="51"/>
      <c r="D2" s="51"/>
    </row>
    <row r="3" spans="1:20" s="26" customFormat="1" ht="13.5" customHeight="1" thickBot="1" x14ac:dyDescent="0.2">
      <c r="G3" s="71"/>
      <c r="H3" s="61"/>
      <c r="I3" s="61"/>
      <c r="J3" s="75"/>
    </row>
    <row r="4" spans="1:20" s="33" customFormat="1" ht="13.5" customHeight="1" thickBot="1" x14ac:dyDescent="0.2">
      <c r="A4" s="52" t="s">
        <v>13</v>
      </c>
      <c r="B4" s="27" t="s">
        <v>0</v>
      </c>
      <c r="C4" s="27" t="s">
        <v>84</v>
      </c>
      <c r="D4" s="28" t="s">
        <v>1</v>
      </c>
      <c r="E4" s="29" t="s">
        <v>2</v>
      </c>
      <c r="F4" s="27" t="s">
        <v>3</v>
      </c>
      <c r="G4" s="72" t="s">
        <v>6</v>
      </c>
      <c r="H4" s="62" t="s">
        <v>4</v>
      </c>
      <c r="I4" s="30" t="s">
        <v>35</v>
      </c>
      <c r="J4" s="69" t="s">
        <v>5</v>
      </c>
      <c r="K4" s="27" t="s">
        <v>7</v>
      </c>
      <c r="L4" s="28" t="s">
        <v>8</v>
      </c>
      <c r="M4" s="30" t="s">
        <v>16</v>
      </c>
      <c r="N4" s="31" t="s">
        <v>9</v>
      </c>
      <c r="O4" s="32" t="s">
        <v>17</v>
      </c>
    </row>
    <row r="5" spans="1:20" ht="13.5" customHeight="1" thickTop="1" x14ac:dyDescent="0.15">
      <c r="A5" s="77">
        <v>1</v>
      </c>
      <c r="B5" s="79"/>
      <c r="C5" s="79"/>
      <c r="D5" s="81"/>
      <c r="E5" s="34"/>
      <c r="F5" s="82"/>
      <c r="G5" s="84"/>
      <c r="H5" s="79"/>
      <c r="I5" s="79"/>
      <c r="J5" s="111"/>
      <c r="K5" s="35"/>
      <c r="L5" s="81"/>
      <c r="M5" s="79"/>
      <c r="N5" s="85"/>
      <c r="O5" s="45"/>
      <c r="Q5" s="24" t="s">
        <v>51</v>
      </c>
      <c r="R5" s="78"/>
      <c r="S5" s="24" t="s">
        <v>62</v>
      </c>
      <c r="T5" s="24" t="s">
        <v>63</v>
      </c>
    </row>
    <row r="6" spans="1:20" ht="13.5" customHeight="1" x14ac:dyDescent="0.15">
      <c r="A6" s="36">
        <v>2</v>
      </c>
      <c r="B6" s="79"/>
      <c r="C6" s="79"/>
      <c r="D6" s="81"/>
      <c r="E6" s="34"/>
      <c r="F6" s="80"/>
      <c r="G6" s="84"/>
      <c r="H6" s="79"/>
      <c r="I6" s="79"/>
      <c r="J6" s="111"/>
      <c r="K6" s="35"/>
      <c r="L6" s="81"/>
      <c r="M6" s="79"/>
      <c r="N6" s="85"/>
      <c r="O6" s="45"/>
      <c r="Q6" s="24" t="s">
        <v>52</v>
      </c>
      <c r="R6" s="78"/>
      <c r="S6" s="24" t="s">
        <v>61</v>
      </c>
      <c r="T6" s="24" t="s">
        <v>64</v>
      </c>
    </row>
    <row r="7" spans="1:20" ht="13.5" customHeight="1" x14ac:dyDescent="0.15">
      <c r="A7" s="36">
        <v>3</v>
      </c>
      <c r="B7" s="79"/>
      <c r="C7" s="79"/>
      <c r="D7" s="81"/>
      <c r="E7" s="34"/>
      <c r="F7" s="80"/>
      <c r="G7" s="84"/>
      <c r="H7" s="79"/>
      <c r="I7" s="79"/>
      <c r="J7" s="111"/>
      <c r="K7" s="35"/>
      <c r="L7" s="81"/>
      <c r="M7" s="79"/>
      <c r="N7" s="85"/>
      <c r="O7" s="45"/>
      <c r="Q7" s="24" t="s">
        <v>50</v>
      </c>
      <c r="R7" s="78" t="s">
        <v>10</v>
      </c>
      <c r="S7" s="24" t="str">
        <f t="shared" ref="S7:S68" si="0">PHONETIC(C7)</f>
        <v/>
      </c>
      <c r="T7" s="24" t="s">
        <v>65</v>
      </c>
    </row>
    <row r="8" spans="1:20" ht="13.5" customHeight="1" x14ac:dyDescent="0.15">
      <c r="A8" s="36">
        <v>4</v>
      </c>
      <c r="B8" s="79"/>
      <c r="C8" s="79"/>
      <c r="D8" s="81"/>
      <c r="E8" s="34"/>
      <c r="F8" s="83"/>
      <c r="G8" s="84"/>
      <c r="H8" s="79"/>
      <c r="I8" s="79"/>
      <c r="J8" s="111"/>
      <c r="K8" s="35"/>
      <c r="L8" s="81"/>
      <c r="M8" s="79"/>
      <c r="N8" s="85"/>
      <c r="O8" s="45"/>
      <c r="Q8" s="24" t="s">
        <v>53</v>
      </c>
      <c r="R8" s="78"/>
      <c r="S8" s="24" t="str">
        <f t="shared" si="0"/>
        <v/>
      </c>
    </row>
    <row r="9" spans="1:20" ht="13.5" customHeight="1" x14ac:dyDescent="0.15">
      <c r="A9" s="36">
        <v>5</v>
      </c>
      <c r="B9" s="79"/>
      <c r="C9" s="79"/>
      <c r="D9" s="81"/>
      <c r="E9" s="34"/>
      <c r="F9" s="80"/>
      <c r="G9" s="84"/>
      <c r="H9" s="79"/>
      <c r="I9" s="79"/>
      <c r="J9" s="111"/>
      <c r="K9" s="35"/>
      <c r="L9" s="81"/>
      <c r="M9" s="79"/>
      <c r="N9" s="85"/>
      <c r="O9" s="45"/>
      <c r="Q9" s="24" t="s">
        <v>54</v>
      </c>
      <c r="R9" s="78" t="s">
        <v>11</v>
      </c>
      <c r="S9" s="24" t="str">
        <f t="shared" si="0"/>
        <v/>
      </c>
    </row>
    <row r="10" spans="1:20" ht="13.5" customHeight="1" x14ac:dyDescent="0.15">
      <c r="A10" s="36">
        <v>6</v>
      </c>
      <c r="B10" s="79"/>
      <c r="C10" s="79"/>
      <c r="D10" s="81"/>
      <c r="E10" s="34"/>
      <c r="F10" s="83"/>
      <c r="G10" s="84"/>
      <c r="H10" s="79"/>
      <c r="I10" s="79"/>
      <c r="J10" s="111"/>
      <c r="K10" s="35"/>
      <c r="L10" s="81"/>
      <c r="M10" s="79"/>
      <c r="N10" s="85"/>
      <c r="O10" s="45"/>
      <c r="Q10" s="24" t="s">
        <v>55</v>
      </c>
      <c r="R10" s="78"/>
      <c r="S10" s="24" t="str">
        <f t="shared" si="0"/>
        <v/>
      </c>
    </row>
    <row r="11" spans="1:20" ht="13.5" customHeight="1" x14ac:dyDescent="0.15">
      <c r="A11" s="36">
        <v>7</v>
      </c>
      <c r="B11" s="79"/>
      <c r="C11" s="79"/>
      <c r="D11" s="81"/>
      <c r="E11" s="34"/>
      <c r="F11" s="83"/>
      <c r="G11" s="84"/>
      <c r="H11" s="79"/>
      <c r="I11" s="79"/>
      <c r="J11" s="111"/>
      <c r="K11" s="35"/>
      <c r="L11" s="81"/>
      <c r="M11" s="79"/>
      <c r="N11" s="85"/>
      <c r="O11" s="45"/>
      <c r="Q11" s="24" t="s">
        <v>56</v>
      </c>
      <c r="R11" s="78" t="s">
        <v>12</v>
      </c>
      <c r="S11" s="24" t="str">
        <f t="shared" si="0"/>
        <v/>
      </c>
    </row>
    <row r="12" spans="1:20" ht="13.5" customHeight="1" x14ac:dyDescent="0.15">
      <c r="A12" s="36">
        <v>8</v>
      </c>
      <c r="B12" s="79"/>
      <c r="C12" s="79"/>
      <c r="D12" s="81"/>
      <c r="E12" s="34"/>
      <c r="F12" s="80"/>
      <c r="G12" s="84"/>
      <c r="H12" s="79"/>
      <c r="I12" s="79"/>
      <c r="J12" s="111"/>
      <c r="K12" s="35"/>
      <c r="L12" s="81"/>
      <c r="M12" s="79"/>
      <c r="N12" s="85"/>
      <c r="O12" s="45"/>
      <c r="Q12" s="24" t="s">
        <v>57</v>
      </c>
      <c r="S12" s="24" t="str">
        <f t="shared" si="0"/>
        <v/>
      </c>
    </row>
    <row r="13" spans="1:20" ht="13.5" customHeight="1" x14ac:dyDescent="0.15">
      <c r="A13" s="36">
        <v>9</v>
      </c>
      <c r="B13" s="79"/>
      <c r="C13" s="79"/>
      <c r="D13" s="81"/>
      <c r="E13" s="34"/>
      <c r="F13" s="80"/>
      <c r="G13" s="84"/>
      <c r="H13" s="79"/>
      <c r="I13" s="79"/>
      <c r="J13" s="111"/>
      <c r="K13" s="35"/>
      <c r="L13" s="81"/>
      <c r="M13" s="79"/>
      <c r="N13" s="85"/>
      <c r="O13" s="45"/>
      <c r="Q13" s="24" t="s">
        <v>58</v>
      </c>
      <c r="R13" s="78"/>
      <c r="S13" s="24" t="str">
        <f t="shared" si="0"/>
        <v/>
      </c>
    </row>
    <row r="14" spans="1:20" ht="13.5" customHeight="1" x14ac:dyDescent="0.15">
      <c r="A14" s="36">
        <v>10</v>
      </c>
      <c r="B14" s="79"/>
      <c r="C14" s="79"/>
      <c r="D14" s="81"/>
      <c r="E14" s="34"/>
      <c r="F14" s="83"/>
      <c r="G14" s="84"/>
      <c r="H14" s="79"/>
      <c r="I14" s="79"/>
      <c r="J14" s="111"/>
      <c r="K14" s="35"/>
      <c r="L14" s="81"/>
      <c r="M14" s="79"/>
      <c r="N14" s="85"/>
      <c r="O14" s="45"/>
      <c r="Q14" s="24" t="s">
        <v>59</v>
      </c>
      <c r="S14" s="24" t="str">
        <f t="shared" si="0"/>
        <v/>
      </c>
    </row>
    <row r="15" spans="1:20" ht="15" customHeight="1" x14ac:dyDescent="0.15">
      <c r="A15" s="36">
        <v>11</v>
      </c>
      <c r="B15" s="79"/>
      <c r="C15" s="79"/>
      <c r="D15" s="81"/>
      <c r="E15" s="34"/>
      <c r="F15" s="83"/>
      <c r="G15" s="84"/>
      <c r="H15" s="79"/>
      <c r="I15" s="79"/>
      <c r="J15" s="111"/>
      <c r="K15" s="35"/>
      <c r="L15" s="81"/>
      <c r="M15" s="79"/>
      <c r="N15" s="85"/>
      <c r="O15" s="45"/>
      <c r="Q15" s="24" t="s">
        <v>60</v>
      </c>
      <c r="S15" s="24" t="str">
        <f t="shared" si="0"/>
        <v/>
      </c>
    </row>
    <row r="16" spans="1:20" ht="13.5" customHeight="1" x14ac:dyDescent="0.15">
      <c r="A16" s="36">
        <v>12</v>
      </c>
      <c r="B16" s="79"/>
      <c r="C16" s="79"/>
      <c r="D16" s="81"/>
      <c r="E16" s="34"/>
      <c r="F16" s="83"/>
      <c r="G16" s="84"/>
      <c r="H16" s="79"/>
      <c r="I16" s="79"/>
      <c r="J16" s="111"/>
      <c r="K16" s="35"/>
      <c r="L16" s="81"/>
      <c r="M16" s="79"/>
      <c r="N16" s="85"/>
      <c r="O16" s="45"/>
      <c r="Q16" s="24" t="str">
        <f t="shared" ref="Q16:Q68" si="1">PHONETIC(C16)</f>
        <v/>
      </c>
      <c r="R16" s="78"/>
      <c r="S16" s="24" t="str">
        <f t="shared" si="0"/>
        <v/>
      </c>
    </row>
    <row r="17" spans="1:19" ht="13.5" customHeight="1" x14ac:dyDescent="0.15">
      <c r="A17" s="36">
        <v>13</v>
      </c>
      <c r="B17" s="79"/>
      <c r="C17" s="79"/>
      <c r="D17" s="81"/>
      <c r="E17" s="34"/>
      <c r="F17" s="83"/>
      <c r="G17" s="84"/>
      <c r="H17" s="79"/>
      <c r="I17" s="79"/>
      <c r="J17" s="111"/>
      <c r="K17" s="35"/>
      <c r="L17" s="81"/>
      <c r="M17" s="79"/>
      <c r="N17" s="85"/>
      <c r="O17" s="45"/>
      <c r="Q17" s="24" t="str">
        <f t="shared" si="1"/>
        <v/>
      </c>
      <c r="S17" s="24" t="str">
        <f t="shared" si="0"/>
        <v/>
      </c>
    </row>
    <row r="18" spans="1:19" ht="13.5" customHeight="1" x14ac:dyDescent="0.15">
      <c r="A18" s="36">
        <v>14</v>
      </c>
      <c r="B18" s="79"/>
      <c r="C18" s="79"/>
      <c r="D18" s="81"/>
      <c r="E18" s="34"/>
      <c r="F18" s="83"/>
      <c r="G18" s="84"/>
      <c r="H18" s="79"/>
      <c r="I18" s="79"/>
      <c r="J18" s="111"/>
      <c r="K18" s="35"/>
      <c r="L18" s="68"/>
      <c r="M18" s="79"/>
      <c r="N18" s="37"/>
      <c r="O18" s="45"/>
      <c r="Q18" s="24" t="str">
        <f t="shared" si="1"/>
        <v/>
      </c>
      <c r="S18" s="24" t="str">
        <f t="shared" si="0"/>
        <v/>
      </c>
    </row>
    <row r="19" spans="1:19" ht="13.5" customHeight="1" x14ac:dyDescent="0.15">
      <c r="A19" s="36">
        <v>15</v>
      </c>
      <c r="B19" s="79"/>
      <c r="C19" s="79"/>
      <c r="D19" s="81"/>
      <c r="E19" s="34"/>
      <c r="F19" s="83"/>
      <c r="G19" s="84"/>
      <c r="H19" s="79"/>
      <c r="I19" s="79"/>
      <c r="J19" s="111"/>
      <c r="K19" s="35"/>
      <c r="L19" s="68"/>
      <c r="M19" s="79"/>
      <c r="N19" s="37"/>
      <c r="O19" s="45"/>
      <c r="Q19" s="24" t="str">
        <f t="shared" si="1"/>
        <v/>
      </c>
      <c r="S19" s="24" t="str">
        <f t="shared" si="0"/>
        <v/>
      </c>
    </row>
    <row r="20" spans="1:19" ht="13.5" customHeight="1" x14ac:dyDescent="0.15">
      <c r="A20" s="36">
        <v>16</v>
      </c>
      <c r="B20" s="79"/>
      <c r="C20" s="79"/>
      <c r="D20" s="81"/>
      <c r="E20" s="34"/>
      <c r="F20" s="83"/>
      <c r="G20" s="84"/>
      <c r="H20" s="79"/>
      <c r="I20" s="79"/>
      <c r="J20" s="111"/>
      <c r="K20" s="35"/>
      <c r="L20" s="68"/>
      <c r="M20" s="37"/>
      <c r="N20" s="37"/>
      <c r="O20" s="45"/>
      <c r="Q20" s="24" t="str">
        <f t="shared" si="1"/>
        <v/>
      </c>
      <c r="S20" s="24" t="str">
        <f t="shared" si="0"/>
        <v/>
      </c>
    </row>
    <row r="21" spans="1:19" ht="13.5" customHeight="1" x14ac:dyDescent="0.15">
      <c r="A21" s="36">
        <v>17</v>
      </c>
      <c r="B21" s="79"/>
      <c r="C21" s="79"/>
      <c r="D21" s="81"/>
      <c r="E21" s="34"/>
      <c r="F21" s="83"/>
      <c r="G21" s="84"/>
      <c r="H21" s="79"/>
      <c r="I21" s="79"/>
      <c r="J21" s="111"/>
      <c r="K21" s="35"/>
      <c r="L21" s="68"/>
      <c r="M21" s="37"/>
      <c r="N21" s="37"/>
      <c r="O21" s="45"/>
      <c r="Q21" s="24" t="str">
        <f t="shared" si="1"/>
        <v/>
      </c>
      <c r="S21" s="24" t="str">
        <f t="shared" si="0"/>
        <v/>
      </c>
    </row>
    <row r="22" spans="1:19" ht="13.5" customHeight="1" x14ac:dyDescent="0.15">
      <c r="A22" s="36">
        <v>18</v>
      </c>
      <c r="B22" s="79"/>
      <c r="C22" s="79"/>
      <c r="D22" s="81"/>
      <c r="E22" s="34"/>
      <c r="F22" s="83"/>
      <c r="G22" s="84"/>
      <c r="H22" s="79"/>
      <c r="I22" s="79"/>
      <c r="J22" s="111"/>
      <c r="K22" s="35"/>
      <c r="L22" s="68"/>
      <c r="M22" s="37"/>
      <c r="N22" s="76"/>
      <c r="O22" s="45"/>
      <c r="Q22" s="24" t="str">
        <f t="shared" si="1"/>
        <v/>
      </c>
      <c r="S22" s="24" t="str">
        <f t="shared" si="0"/>
        <v/>
      </c>
    </row>
    <row r="23" spans="1:19" ht="13.5" customHeight="1" x14ac:dyDescent="0.15">
      <c r="A23" s="36">
        <v>19</v>
      </c>
      <c r="B23" s="79"/>
      <c r="C23" s="79"/>
      <c r="D23" s="81"/>
      <c r="E23" s="34"/>
      <c r="F23" s="83"/>
      <c r="G23" s="84"/>
      <c r="H23" s="79"/>
      <c r="I23" s="79"/>
      <c r="J23" s="111"/>
      <c r="K23" s="35"/>
      <c r="L23" s="68"/>
      <c r="M23" s="37"/>
      <c r="N23" s="37"/>
      <c r="O23" s="45"/>
      <c r="Q23" s="24" t="str">
        <f t="shared" si="1"/>
        <v/>
      </c>
      <c r="S23" s="24" t="str">
        <f t="shared" si="0"/>
        <v/>
      </c>
    </row>
    <row r="24" spans="1:19" ht="13.5" customHeight="1" x14ac:dyDescent="0.15">
      <c r="A24" s="36">
        <v>20</v>
      </c>
      <c r="B24" s="79"/>
      <c r="C24" s="79"/>
      <c r="D24" s="81"/>
      <c r="E24" s="34"/>
      <c r="F24" s="83"/>
      <c r="G24" s="84"/>
      <c r="H24" s="79"/>
      <c r="I24" s="79"/>
      <c r="J24" s="111"/>
      <c r="K24" s="35"/>
      <c r="L24" s="68"/>
      <c r="M24" s="37"/>
      <c r="N24" s="37"/>
      <c r="O24" s="45"/>
      <c r="Q24" s="24" t="str">
        <f t="shared" si="1"/>
        <v/>
      </c>
      <c r="S24" s="24" t="str">
        <f t="shared" si="0"/>
        <v/>
      </c>
    </row>
    <row r="25" spans="1:19" ht="13.5" customHeight="1" x14ac:dyDescent="0.15">
      <c r="A25" s="36">
        <v>21</v>
      </c>
      <c r="B25" s="79"/>
      <c r="C25" s="79"/>
      <c r="D25" s="81"/>
      <c r="E25" s="34"/>
      <c r="F25" s="83"/>
      <c r="G25" s="84"/>
      <c r="H25" s="79"/>
      <c r="I25" s="79"/>
      <c r="J25" s="111"/>
      <c r="K25" s="35"/>
      <c r="L25" s="68"/>
      <c r="M25" s="37"/>
      <c r="N25" s="37"/>
      <c r="O25" s="45"/>
      <c r="Q25" s="24" t="str">
        <f t="shared" si="1"/>
        <v/>
      </c>
      <c r="S25" s="24" t="str">
        <f t="shared" si="0"/>
        <v/>
      </c>
    </row>
    <row r="26" spans="1:19" ht="13.5" customHeight="1" x14ac:dyDescent="0.15">
      <c r="A26" s="36">
        <v>22</v>
      </c>
      <c r="B26" s="79"/>
      <c r="C26" s="79"/>
      <c r="D26" s="81"/>
      <c r="E26" s="34"/>
      <c r="F26" s="83"/>
      <c r="G26" s="84"/>
      <c r="H26" s="79"/>
      <c r="I26" s="79"/>
      <c r="J26" s="111"/>
      <c r="K26" s="35"/>
      <c r="L26" s="42"/>
      <c r="M26" s="37"/>
      <c r="N26" s="37"/>
      <c r="O26" s="45"/>
      <c r="Q26" s="24" t="str">
        <f t="shared" si="1"/>
        <v/>
      </c>
      <c r="S26" s="24" t="str">
        <f t="shared" si="0"/>
        <v/>
      </c>
    </row>
    <row r="27" spans="1:19" ht="13.5" customHeight="1" x14ac:dyDescent="0.15">
      <c r="A27" s="36">
        <v>23</v>
      </c>
      <c r="B27" s="79"/>
      <c r="C27" s="79"/>
      <c r="D27" s="81"/>
      <c r="E27" s="34"/>
      <c r="F27" s="83"/>
      <c r="G27" s="84"/>
      <c r="H27" s="79"/>
      <c r="I27" s="79"/>
      <c r="J27" s="111"/>
      <c r="K27" s="35"/>
      <c r="L27" s="68"/>
      <c r="M27" s="37"/>
      <c r="N27" s="37"/>
      <c r="O27" s="45"/>
      <c r="Q27" s="24" t="str">
        <f t="shared" si="1"/>
        <v/>
      </c>
      <c r="S27" s="24" t="str">
        <f t="shared" si="0"/>
        <v/>
      </c>
    </row>
    <row r="28" spans="1:19" ht="13.5" customHeight="1" x14ac:dyDescent="0.15">
      <c r="A28" s="36">
        <v>24</v>
      </c>
      <c r="B28" s="79"/>
      <c r="C28" s="79"/>
      <c r="D28" s="81"/>
      <c r="E28" s="34"/>
      <c r="F28" s="83"/>
      <c r="G28" s="84"/>
      <c r="H28" s="79"/>
      <c r="I28" s="79"/>
      <c r="J28" s="111"/>
      <c r="K28" s="35"/>
      <c r="L28" s="68"/>
      <c r="M28" s="37"/>
      <c r="N28" s="37"/>
      <c r="O28" s="45"/>
      <c r="Q28" s="24" t="str">
        <f t="shared" si="1"/>
        <v/>
      </c>
      <c r="S28" s="24" t="str">
        <f t="shared" si="0"/>
        <v/>
      </c>
    </row>
    <row r="29" spans="1:19" ht="13.5" customHeight="1" x14ac:dyDescent="0.15">
      <c r="A29" s="36">
        <v>25</v>
      </c>
      <c r="B29" s="79"/>
      <c r="C29" s="79"/>
      <c r="D29" s="81"/>
      <c r="E29" s="34"/>
      <c r="F29" s="83"/>
      <c r="G29" s="84"/>
      <c r="H29" s="79"/>
      <c r="I29" s="79"/>
      <c r="J29" s="111"/>
      <c r="K29" s="35"/>
      <c r="L29" s="68"/>
      <c r="M29" s="37"/>
      <c r="N29" s="37"/>
      <c r="O29" s="45"/>
      <c r="Q29" s="24" t="str">
        <f t="shared" si="1"/>
        <v/>
      </c>
      <c r="S29" s="24" t="str">
        <f t="shared" si="0"/>
        <v/>
      </c>
    </row>
    <row r="30" spans="1:19" ht="13.5" customHeight="1" x14ac:dyDescent="0.15">
      <c r="A30" s="36">
        <v>26</v>
      </c>
      <c r="B30" s="79"/>
      <c r="C30" s="79"/>
      <c r="D30" s="81"/>
      <c r="E30" s="34"/>
      <c r="F30" s="83"/>
      <c r="G30" s="84"/>
      <c r="H30" s="79"/>
      <c r="I30" s="79"/>
      <c r="J30" s="111"/>
      <c r="K30" s="35"/>
      <c r="L30" s="68"/>
      <c r="M30" s="37"/>
      <c r="N30" s="37"/>
      <c r="O30" s="45"/>
      <c r="Q30" s="24" t="str">
        <f t="shared" si="1"/>
        <v/>
      </c>
      <c r="S30" s="24" t="str">
        <f t="shared" si="0"/>
        <v/>
      </c>
    </row>
    <row r="31" spans="1:19" ht="13.5" customHeight="1" x14ac:dyDescent="0.15">
      <c r="A31" s="36">
        <v>27</v>
      </c>
      <c r="B31" s="79"/>
      <c r="C31" s="79"/>
      <c r="D31" s="81"/>
      <c r="E31" s="34"/>
      <c r="F31" s="83"/>
      <c r="G31" s="84"/>
      <c r="H31" s="79"/>
      <c r="I31" s="79"/>
      <c r="J31" s="111"/>
      <c r="K31" s="35"/>
      <c r="L31" s="68"/>
      <c r="M31" s="37"/>
      <c r="N31" s="37"/>
      <c r="O31" s="45"/>
      <c r="Q31" s="24" t="str">
        <f t="shared" si="1"/>
        <v/>
      </c>
      <c r="S31" s="24" t="str">
        <f t="shared" si="0"/>
        <v/>
      </c>
    </row>
    <row r="32" spans="1:19" ht="13.5" customHeight="1" x14ac:dyDescent="0.15">
      <c r="A32" s="36">
        <v>28</v>
      </c>
      <c r="B32" s="80"/>
      <c r="C32" s="37"/>
      <c r="D32" s="68"/>
      <c r="E32" s="34"/>
      <c r="F32" s="37"/>
      <c r="G32" s="73"/>
      <c r="H32" s="1"/>
      <c r="I32" s="37"/>
      <c r="J32" s="111"/>
      <c r="K32" s="35"/>
      <c r="L32" s="68"/>
      <c r="M32" s="37"/>
      <c r="N32" s="37"/>
      <c r="O32" s="45"/>
      <c r="Q32" s="24" t="str">
        <f t="shared" si="1"/>
        <v/>
      </c>
      <c r="S32" s="24" t="str">
        <f t="shared" si="0"/>
        <v/>
      </c>
    </row>
    <row r="33" spans="1:19" ht="13.5" customHeight="1" x14ac:dyDescent="0.15">
      <c r="A33" s="36">
        <v>29</v>
      </c>
      <c r="B33" s="80"/>
      <c r="C33" s="37"/>
      <c r="D33" s="68"/>
      <c r="E33" s="34"/>
      <c r="F33" s="37"/>
      <c r="G33" s="73"/>
      <c r="H33" s="1"/>
      <c r="I33" s="37"/>
      <c r="J33" s="111"/>
      <c r="K33" s="35"/>
      <c r="L33" s="68"/>
      <c r="M33" s="37"/>
      <c r="N33" s="37"/>
      <c r="O33" s="45"/>
      <c r="Q33" s="24" t="str">
        <f t="shared" si="1"/>
        <v/>
      </c>
      <c r="S33" s="24" t="str">
        <f t="shared" si="0"/>
        <v/>
      </c>
    </row>
    <row r="34" spans="1:19" ht="13.5" customHeight="1" x14ac:dyDescent="0.15">
      <c r="A34" s="36">
        <v>30</v>
      </c>
      <c r="B34" s="80"/>
      <c r="C34" s="37"/>
      <c r="D34" s="68"/>
      <c r="E34" s="34"/>
      <c r="F34" s="37"/>
      <c r="G34" s="73"/>
      <c r="H34" s="1"/>
      <c r="I34" s="37"/>
      <c r="J34" s="111"/>
      <c r="K34" s="35"/>
      <c r="L34" s="68"/>
      <c r="M34" s="37"/>
      <c r="N34" s="37"/>
      <c r="O34" s="45"/>
      <c r="Q34" s="24" t="str">
        <f t="shared" si="1"/>
        <v/>
      </c>
      <c r="S34" s="24" t="str">
        <f t="shared" si="0"/>
        <v/>
      </c>
    </row>
    <row r="35" spans="1:19" ht="13.5" customHeight="1" x14ac:dyDescent="0.15">
      <c r="A35" s="36">
        <v>31</v>
      </c>
      <c r="B35" s="80"/>
      <c r="C35" s="37"/>
      <c r="D35" s="68"/>
      <c r="E35" s="34" t="str">
        <f t="shared" ref="E35:E57" ca="1" si="2">IF(D35="","?",DATEDIF(D35,TODAY(),"Y"))&amp;"才"</f>
        <v>?才</v>
      </c>
      <c r="F35" s="37"/>
      <c r="G35" s="73"/>
      <c r="H35" s="1"/>
      <c r="I35" s="37"/>
      <c r="J35" s="111"/>
      <c r="K35" s="35"/>
      <c r="L35" s="68"/>
      <c r="M35" s="37"/>
      <c r="N35" s="37"/>
      <c r="O35" s="45"/>
      <c r="Q35" s="24" t="str">
        <f t="shared" si="1"/>
        <v/>
      </c>
      <c r="S35" s="24" t="str">
        <f t="shared" si="0"/>
        <v/>
      </c>
    </row>
    <row r="36" spans="1:19" ht="13.5" customHeight="1" x14ac:dyDescent="0.15">
      <c r="A36" s="36">
        <v>32</v>
      </c>
      <c r="B36" s="37"/>
      <c r="C36" s="37"/>
      <c r="D36" s="68"/>
      <c r="E36" s="34" t="str">
        <f t="shared" ca="1" si="2"/>
        <v>?才</v>
      </c>
      <c r="F36" s="37"/>
      <c r="G36" s="73"/>
      <c r="H36" s="1"/>
      <c r="I36" s="37"/>
      <c r="J36" s="111"/>
      <c r="K36" s="35"/>
      <c r="L36" s="68"/>
      <c r="M36" s="37"/>
      <c r="N36" s="37"/>
      <c r="O36" s="45"/>
      <c r="Q36" s="24" t="str">
        <f t="shared" si="1"/>
        <v/>
      </c>
      <c r="S36" s="24" t="str">
        <f t="shared" si="0"/>
        <v/>
      </c>
    </row>
    <row r="37" spans="1:19" ht="13.5" customHeight="1" x14ac:dyDescent="0.15">
      <c r="A37" s="36">
        <v>33</v>
      </c>
      <c r="B37" s="37"/>
      <c r="C37" s="37"/>
      <c r="D37" s="68"/>
      <c r="E37" s="34" t="str">
        <f t="shared" ca="1" si="2"/>
        <v>?才</v>
      </c>
      <c r="F37" s="37"/>
      <c r="G37" s="73"/>
      <c r="H37" s="1"/>
      <c r="I37" s="37"/>
      <c r="J37" s="111"/>
      <c r="K37" s="35"/>
      <c r="L37" s="68"/>
      <c r="M37" s="37"/>
      <c r="N37" s="37"/>
      <c r="O37" s="45"/>
      <c r="Q37" s="24" t="str">
        <f t="shared" si="1"/>
        <v/>
      </c>
      <c r="S37" s="24" t="str">
        <f t="shared" si="0"/>
        <v/>
      </c>
    </row>
    <row r="38" spans="1:19" ht="13.5" customHeight="1" x14ac:dyDescent="0.15">
      <c r="A38" s="36">
        <v>34</v>
      </c>
      <c r="B38" s="37"/>
      <c r="C38" s="37"/>
      <c r="D38" s="68"/>
      <c r="E38" s="34" t="str">
        <f t="shared" ca="1" si="2"/>
        <v>?才</v>
      </c>
      <c r="F38" s="37"/>
      <c r="G38" s="73"/>
      <c r="H38" s="1"/>
      <c r="I38" s="37"/>
      <c r="J38" s="111"/>
      <c r="K38" s="35"/>
      <c r="L38" s="68"/>
      <c r="M38" s="37"/>
      <c r="N38" s="37"/>
      <c r="O38" s="45"/>
      <c r="Q38" s="24" t="str">
        <f t="shared" si="1"/>
        <v/>
      </c>
      <c r="S38" s="24" t="str">
        <f t="shared" si="0"/>
        <v/>
      </c>
    </row>
    <row r="39" spans="1:19" ht="13.5" customHeight="1" x14ac:dyDescent="0.15">
      <c r="A39" s="36">
        <v>35</v>
      </c>
      <c r="B39" s="37"/>
      <c r="C39" s="37"/>
      <c r="D39" s="68"/>
      <c r="E39" s="34" t="str">
        <f t="shared" ca="1" si="2"/>
        <v>?才</v>
      </c>
      <c r="F39" s="37"/>
      <c r="G39" s="73"/>
      <c r="H39" s="1"/>
      <c r="I39" s="37"/>
      <c r="J39" s="111"/>
      <c r="K39" s="35"/>
      <c r="L39" s="68"/>
      <c r="M39" s="37"/>
      <c r="N39" s="37"/>
      <c r="O39" s="45"/>
      <c r="Q39" s="24" t="str">
        <f t="shared" si="1"/>
        <v/>
      </c>
      <c r="S39" s="24" t="str">
        <f t="shared" si="0"/>
        <v/>
      </c>
    </row>
    <row r="40" spans="1:19" ht="13.5" customHeight="1" x14ac:dyDescent="0.15">
      <c r="A40" s="36">
        <v>36</v>
      </c>
      <c r="B40" s="37"/>
      <c r="C40" s="37"/>
      <c r="D40" s="68"/>
      <c r="E40" s="34" t="str">
        <f t="shared" ca="1" si="2"/>
        <v>?才</v>
      </c>
      <c r="F40" s="37"/>
      <c r="G40" s="73"/>
      <c r="H40" s="1"/>
      <c r="I40" s="37"/>
      <c r="J40" s="111"/>
      <c r="K40" s="35"/>
      <c r="L40" s="68"/>
      <c r="M40" s="37"/>
      <c r="N40" s="37"/>
      <c r="O40" s="45"/>
      <c r="Q40" s="24" t="str">
        <f t="shared" si="1"/>
        <v/>
      </c>
      <c r="S40" s="24" t="str">
        <f t="shared" si="0"/>
        <v/>
      </c>
    </row>
    <row r="41" spans="1:19" ht="13.5" customHeight="1" x14ac:dyDescent="0.15">
      <c r="A41" s="36">
        <v>37</v>
      </c>
      <c r="B41" s="37"/>
      <c r="C41" s="37"/>
      <c r="D41" s="68"/>
      <c r="E41" s="34" t="str">
        <f t="shared" ref="E41:E50" ca="1" si="3">IF(D41="","?",DATEDIF(D41,TODAY(),"Y"))&amp;"才"</f>
        <v>?才</v>
      </c>
      <c r="F41" s="37"/>
      <c r="G41" s="73"/>
      <c r="H41" s="1"/>
      <c r="I41" s="37"/>
      <c r="J41" s="111"/>
      <c r="K41" s="35"/>
      <c r="L41" s="68"/>
      <c r="M41" s="37"/>
      <c r="N41" s="37"/>
      <c r="O41" s="45"/>
      <c r="Q41" s="24" t="str">
        <f t="shared" si="1"/>
        <v/>
      </c>
      <c r="S41" s="24" t="str">
        <f t="shared" si="0"/>
        <v/>
      </c>
    </row>
    <row r="42" spans="1:19" ht="13.5" customHeight="1" x14ac:dyDescent="0.15">
      <c r="A42" s="36">
        <v>38</v>
      </c>
      <c r="B42" s="37"/>
      <c r="C42" s="37"/>
      <c r="D42" s="68"/>
      <c r="E42" s="34" t="str">
        <f t="shared" ca="1" si="3"/>
        <v>?才</v>
      </c>
      <c r="F42" s="37"/>
      <c r="G42" s="73"/>
      <c r="H42" s="1"/>
      <c r="I42" s="37"/>
      <c r="J42" s="111"/>
      <c r="K42" s="35"/>
      <c r="L42" s="68"/>
      <c r="M42" s="37"/>
      <c r="N42" s="37"/>
      <c r="O42" s="45"/>
      <c r="Q42" s="24" t="str">
        <f t="shared" si="1"/>
        <v/>
      </c>
      <c r="S42" s="24" t="str">
        <f t="shared" si="0"/>
        <v/>
      </c>
    </row>
    <row r="43" spans="1:19" ht="13.5" customHeight="1" x14ac:dyDescent="0.15">
      <c r="A43" s="36">
        <v>39</v>
      </c>
      <c r="B43" s="37"/>
      <c r="C43" s="37"/>
      <c r="D43" s="68"/>
      <c r="E43" s="34" t="str">
        <f t="shared" ca="1" si="3"/>
        <v>?才</v>
      </c>
      <c r="F43" s="37"/>
      <c r="G43" s="73"/>
      <c r="H43" s="1"/>
      <c r="I43" s="37"/>
      <c r="J43" s="111"/>
      <c r="K43" s="35"/>
      <c r="L43" s="68"/>
      <c r="M43" s="37"/>
      <c r="N43" s="37"/>
      <c r="O43" s="45"/>
      <c r="Q43" s="24" t="str">
        <f t="shared" si="1"/>
        <v/>
      </c>
      <c r="S43" s="24" t="str">
        <f t="shared" si="0"/>
        <v/>
      </c>
    </row>
    <row r="44" spans="1:19" ht="13.5" customHeight="1" x14ac:dyDescent="0.15">
      <c r="A44" s="36">
        <v>40</v>
      </c>
      <c r="B44" s="37"/>
      <c r="C44" s="37"/>
      <c r="D44" s="68"/>
      <c r="E44" s="34" t="str">
        <f t="shared" ca="1" si="3"/>
        <v>?才</v>
      </c>
      <c r="F44" s="37"/>
      <c r="G44" s="70"/>
      <c r="H44" s="1"/>
      <c r="I44" s="37"/>
      <c r="J44" s="111"/>
      <c r="K44" s="35"/>
      <c r="L44" s="42"/>
      <c r="M44" s="37"/>
      <c r="N44" s="37"/>
      <c r="O44" s="45"/>
      <c r="Q44" s="24" t="str">
        <f t="shared" si="1"/>
        <v/>
      </c>
      <c r="S44" s="24" t="str">
        <f t="shared" si="0"/>
        <v/>
      </c>
    </row>
    <row r="45" spans="1:19" ht="13.5" customHeight="1" x14ac:dyDescent="0.15">
      <c r="A45" s="36">
        <v>41</v>
      </c>
      <c r="B45" s="37"/>
      <c r="C45" s="37"/>
      <c r="D45" s="68"/>
      <c r="E45" s="34" t="str">
        <f t="shared" ca="1" si="3"/>
        <v>?才</v>
      </c>
      <c r="F45" s="37"/>
      <c r="G45" s="73"/>
      <c r="H45" s="1"/>
      <c r="I45" s="37"/>
      <c r="J45" s="111"/>
      <c r="K45" s="35"/>
      <c r="L45" s="68"/>
      <c r="M45" s="37"/>
      <c r="N45" s="37"/>
      <c r="O45" s="45"/>
      <c r="Q45" s="24" t="str">
        <f t="shared" si="1"/>
        <v/>
      </c>
      <c r="S45" s="24" t="str">
        <f t="shared" si="0"/>
        <v/>
      </c>
    </row>
    <row r="46" spans="1:19" ht="13.5" customHeight="1" x14ac:dyDescent="0.15">
      <c r="A46" s="36">
        <v>42</v>
      </c>
      <c r="B46" s="38"/>
      <c r="C46" s="38"/>
      <c r="D46" s="42"/>
      <c r="E46" s="34" t="str">
        <f t="shared" ca="1" si="3"/>
        <v>?才</v>
      </c>
      <c r="F46" s="38"/>
      <c r="G46" s="73"/>
      <c r="H46" s="1"/>
      <c r="I46" s="37"/>
      <c r="J46" s="111"/>
      <c r="K46" s="35"/>
      <c r="L46" s="42"/>
      <c r="M46" s="37"/>
      <c r="N46" s="38"/>
      <c r="O46" s="45"/>
      <c r="Q46" s="24" t="str">
        <f t="shared" si="1"/>
        <v/>
      </c>
      <c r="S46" s="24" t="str">
        <f t="shared" si="0"/>
        <v/>
      </c>
    </row>
    <row r="47" spans="1:19" ht="13.5" customHeight="1" x14ac:dyDescent="0.15">
      <c r="A47" s="36">
        <v>43</v>
      </c>
      <c r="B47" s="37"/>
      <c r="C47" s="37"/>
      <c r="D47" s="68"/>
      <c r="E47" s="34" t="str">
        <f t="shared" ca="1" si="3"/>
        <v>?才</v>
      </c>
      <c r="F47" s="37"/>
      <c r="G47" s="70"/>
      <c r="H47" s="1"/>
      <c r="I47" s="37"/>
      <c r="J47" s="111"/>
      <c r="K47" s="35"/>
      <c r="L47" s="68"/>
      <c r="M47" s="37"/>
      <c r="N47" s="37"/>
      <c r="O47" s="45"/>
      <c r="Q47" s="24" t="str">
        <f t="shared" si="1"/>
        <v/>
      </c>
      <c r="S47" s="24" t="str">
        <f t="shared" si="0"/>
        <v/>
      </c>
    </row>
    <row r="48" spans="1:19" ht="13.5" customHeight="1" x14ac:dyDescent="0.15">
      <c r="A48" s="36">
        <v>44</v>
      </c>
      <c r="B48" s="37"/>
      <c r="C48" s="37"/>
      <c r="D48" s="68"/>
      <c r="E48" s="34" t="str">
        <f t="shared" ca="1" si="3"/>
        <v>?才</v>
      </c>
      <c r="F48" s="37"/>
      <c r="G48" s="73"/>
      <c r="H48" s="1"/>
      <c r="I48" s="37"/>
      <c r="J48" s="111"/>
      <c r="K48" s="35"/>
      <c r="L48" s="68"/>
      <c r="M48" s="37"/>
      <c r="N48" s="37"/>
      <c r="O48" s="45"/>
      <c r="Q48" s="24" t="str">
        <f t="shared" si="1"/>
        <v/>
      </c>
      <c r="S48" s="24" t="str">
        <f t="shared" si="0"/>
        <v/>
      </c>
    </row>
    <row r="49" spans="1:19" ht="13.5" customHeight="1" x14ac:dyDescent="0.15">
      <c r="A49" s="36">
        <v>45</v>
      </c>
      <c r="B49" s="37"/>
      <c r="C49" s="37"/>
      <c r="D49" s="68"/>
      <c r="E49" s="34" t="str">
        <f t="shared" ca="1" si="3"/>
        <v>?才</v>
      </c>
      <c r="F49" s="37"/>
      <c r="G49" s="70"/>
      <c r="H49" s="1"/>
      <c r="I49" s="37"/>
      <c r="J49" s="111"/>
      <c r="K49" s="35"/>
      <c r="L49" s="68"/>
      <c r="M49" s="37"/>
      <c r="N49" s="37"/>
      <c r="O49" s="45"/>
      <c r="Q49" s="24" t="str">
        <f t="shared" si="1"/>
        <v/>
      </c>
      <c r="S49" s="24" t="str">
        <f t="shared" si="0"/>
        <v/>
      </c>
    </row>
    <row r="50" spans="1:19" ht="13.5" customHeight="1" x14ac:dyDescent="0.15">
      <c r="A50" s="36">
        <v>46</v>
      </c>
      <c r="B50" s="37"/>
      <c r="C50" s="37"/>
      <c r="D50" s="68"/>
      <c r="E50" s="34" t="str">
        <f t="shared" ca="1" si="3"/>
        <v>?才</v>
      </c>
      <c r="F50" s="37"/>
      <c r="G50" s="73"/>
      <c r="H50" s="55"/>
      <c r="I50" s="37"/>
      <c r="J50" s="111"/>
      <c r="K50" s="35"/>
      <c r="L50" s="68"/>
      <c r="M50" s="37"/>
      <c r="N50" s="37"/>
      <c r="O50" s="45"/>
      <c r="Q50" s="24" t="str">
        <f t="shared" si="1"/>
        <v/>
      </c>
      <c r="S50" s="24" t="str">
        <f t="shared" si="0"/>
        <v/>
      </c>
    </row>
    <row r="51" spans="1:19" ht="13.5" customHeight="1" x14ac:dyDescent="0.15">
      <c r="A51" s="36">
        <v>47</v>
      </c>
      <c r="B51" s="38"/>
      <c r="C51" s="38"/>
      <c r="D51" s="42"/>
      <c r="E51" s="34" t="str">
        <f t="shared" ca="1" si="2"/>
        <v>?才</v>
      </c>
      <c r="F51" s="38"/>
      <c r="G51" s="73"/>
      <c r="H51" s="55"/>
      <c r="I51" s="37"/>
      <c r="J51" s="111"/>
      <c r="K51" s="35"/>
      <c r="L51" s="42"/>
      <c r="M51" s="37"/>
      <c r="N51" s="38"/>
      <c r="O51" s="45"/>
      <c r="Q51" s="24" t="str">
        <f t="shared" si="1"/>
        <v/>
      </c>
      <c r="S51" s="24" t="str">
        <f t="shared" si="0"/>
        <v/>
      </c>
    </row>
    <row r="52" spans="1:19" ht="13.5" customHeight="1" x14ac:dyDescent="0.15">
      <c r="A52" s="36">
        <v>48</v>
      </c>
      <c r="B52" s="38"/>
      <c r="C52" s="38"/>
      <c r="D52" s="42"/>
      <c r="E52" s="34" t="str">
        <f t="shared" ca="1" si="2"/>
        <v>?才</v>
      </c>
      <c r="F52" s="38"/>
      <c r="G52" s="70"/>
      <c r="H52" s="55"/>
      <c r="I52" s="37"/>
      <c r="J52" s="111"/>
      <c r="K52" s="35"/>
      <c r="L52" s="42"/>
      <c r="M52" s="37"/>
      <c r="N52" s="38"/>
      <c r="O52" s="45"/>
      <c r="Q52" s="24" t="str">
        <f t="shared" si="1"/>
        <v/>
      </c>
      <c r="S52" s="24" t="str">
        <f t="shared" si="0"/>
        <v/>
      </c>
    </row>
    <row r="53" spans="1:19" ht="13.5" customHeight="1" x14ac:dyDescent="0.15">
      <c r="A53" s="36">
        <v>49</v>
      </c>
      <c r="B53" s="38"/>
      <c r="C53" s="38"/>
      <c r="D53" s="42"/>
      <c r="E53" s="34" t="str">
        <f t="shared" ca="1" si="2"/>
        <v>?才</v>
      </c>
      <c r="F53" s="38"/>
      <c r="G53" s="73"/>
      <c r="H53" s="55"/>
      <c r="I53" s="37"/>
      <c r="J53" s="111"/>
      <c r="K53" s="35"/>
      <c r="L53" s="42"/>
      <c r="M53" s="37"/>
      <c r="N53" s="38"/>
      <c r="O53" s="45"/>
      <c r="Q53" s="24" t="str">
        <f t="shared" si="1"/>
        <v/>
      </c>
      <c r="S53" s="24" t="str">
        <f t="shared" si="0"/>
        <v/>
      </c>
    </row>
    <row r="54" spans="1:19" ht="13.5" customHeight="1" x14ac:dyDescent="0.15">
      <c r="A54" s="36">
        <v>50</v>
      </c>
      <c r="B54" s="38"/>
      <c r="C54" s="38"/>
      <c r="D54" s="42"/>
      <c r="E54" s="34" t="str">
        <f t="shared" ca="1" si="2"/>
        <v>?才</v>
      </c>
      <c r="F54" s="38"/>
      <c r="G54" s="73"/>
      <c r="H54" s="55"/>
      <c r="I54" s="37"/>
      <c r="J54" s="111"/>
      <c r="K54" s="35"/>
      <c r="L54" s="42"/>
      <c r="M54" s="37"/>
      <c r="N54" s="37"/>
      <c r="O54" s="45"/>
      <c r="Q54" s="24" t="str">
        <f t="shared" si="1"/>
        <v/>
      </c>
      <c r="S54" s="24" t="str">
        <f t="shared" si="0"/>
        <v/>
      </c>
    </row>
    <row r="55" spans="1:19" ht="13.5" customHeight="1" x14ac:dyDescent="0.15">
      <c r="A55" s="36">
        <v>51</v>
      </c>
      <c r="B55" s="38"/>
      <c r="C55" s="38"/>
      <c r="D55" s="42"/>
      <c r="E55" s="34" t="str">
        <f ca="1">IF(D55="","?",DATEDIF(D55,TODAY(),"Y"))&amp;"才"</f>
        <v>?才</v>
      </c>
      <c r="F55" s="38"/>
      <c r="G55" s="73"/>
      <c r="H55" s="55"/>
      <c r="I55" s="37"/>
      <c r="J55" s="111"/>
      <c r="K55" s="35"/>
      <c r="L55" s="42"/>
      <c r="M55" s="37"/>
      <c r="N55" s="38"/>
      <c r="O55" s="45"/>
      <c r="Q55" s="24" t="str">
        <f t="shared" si="1"/>
        <v/>
      </c>
      <c r="S55" s="24" t="str">
        <f t="shared" si="0"/>
        <v/>
      </c>
    </row>
    <row r="56" spans="1:19" ht="13.5" customHeight="1" x14ac:dyDescent="0.15">
      <c r="A56" s="36">
        <v>52</v>
      </c>
      <c r="B56" s="38"/>
      <c r="C56" s="38"/>
      <c r="D56" s="42"/>
      <c r="E56" s="34" t="str">
        <f t="shared" ca="1" si="2"/>
        <v>?才</v>
      </c>
      <c r="F56" s="38"/>
      <c r="G56" s="73"/>
      <c r="H56" s="55"/>
      <c r="I56" s="37"/>
      <c r="J56" s="111"/>
      <c r="K56" s="35"/>
      <c r="L56" s="42"/>
      <c r="M56" s="37"/>
      <c r="N56" s="38"/>
      <c r="O56" s="45"/>
      <c r="Q56" s="24" t="str">
        <f t="shared" si="1"/>
        <v/>
      </c>
      <c r="S56" s="24" t="str">
        <f t="shared" si="0"/>
        <v/>
      </c>
    </row>
    <row r="57" spans="1:19" ht="13.5" customHeight="1" x14ac:dyDescent="0.15">
      <c r="A57" s="36">
        <v>53</v>
      </c>
      <c r="B57" s="38"/>
      <c r="C57" s="38"/>
      <c r="D57" s="42"/>
      <c r="E57" s="34" t="str">
        <f t="shared" ca="1" si="2"/>
        <v>?才</v>
      </c>
      <c r="F57" s="38"/>
      <c r="G57" s="73"/>
      <c r="H57" s="55"/>
      <c r="I57" s="37"/>
      <c r="J57" s="111"/>
      <c r="K57" s="35"/>
      <c r="L57" s="42"/>
      <c r="M57" s="37"/>
      <c r="N57" s="38"/>
      <c r="O57" s="45"/>
      <c r="Q57" s="24" t="str">
        <f t="shared" si="1"/>
        <v/>
      </c>
      <c r="S57" s="24" t="str">
        <f t="shared" si="0"/>
        <v/>
      </c>
    </row>
    <row r="58" spans="1:19" ht="13.5" customHeight="1" x14ac:dyDescent="0.15">
      <c r="A58" s="36">
        <v>54</v>
      </c>
      <c r="B58" s="38"/>
      <c r="C58" s="38"/>
      <c r="D58" s="42"/>
      <c r="E58" s="34" t="str">
        <f t="shared" ref="E58:E68" ca="1" si="4">IF(D58="","?",DATEDIF(D58,TODAY(),"Y"))&amp;"才"</f>
        <v>?才</v>
      </c>
      <c r="F58" s="38"/>
      <c r="G58" s="73"/>
      <c r="H58" s="1"/>
      <c r="I58" s="37"/>
      <c r="J58" s="111"/>
      <c r="K58" s="35"/>
      <c r="L58" s="42"/>
      <c r="M58" s="37"/>
      <c r="N58" s="38"/>
      <c r="O58" s="45"/>
      <c r="Q58" s="24" t="str">
        <f t="shared" si="1"/>
        <v/>
      </c>
      <c r="S58" s="24" t="str">
        <f t="shared" si="0"/>
        <v/>
      </c>
    </row>
    <row r="59" spans="1:19" ht="13.5" customHeight="1" x14ac:dyDescent="0.15">
      <c r="A59" s="36">
        <v>55</v>
      </c>
      <c r="B59" s="38"/>
      <c r="C59" s="38"/>
      <c r="D59" s="42"/>
      <c r="E59" s="34" t="str">
        <f t="shared" ca="1" si="4"/>
        <v>?才</v>
      </c>
      <c r="F59" s="38"/>
      <c r="G59" s="73"/>
      <c r="H59" s="55"/>
      <c r="I59" s="37"/>
      <c r="J59" s="111"/>
      <c r="K59" s="35"/>
      <c r="L59" s="42"/>
      <c r="M59" s="37"/>
      <c r="N59" s="38"/>
      <c r="O59" s="45"/>
      <c r="Q59" s="24" t="str">
        <f t="shared" si="1"/>
        <v/>
      </c>
      <c r="S59" s="24" t="str">
        <f t="shared" si="0"/>
        <v/>
      </c>
    </row>
    <row r="60" spans="1:19" ht="13.5" customHeight="1" x14ac:dyDescent="0.15">
      <c r="A60" s="36">
        <v>56</v>
      </c>
      <c r="B60" s="38"/>
      <c r="C60" s="38"/>
      <c r="D60" s="42"/>
      <c r="E60" s="34" t="str">
        <f t="shared" ca="1" si="4"/>
        <v>?才</v>
      </c>
      <c r="F60" s="38"/>
      <c r="G60" s="73"/>
      <c r="H60" s="55"/>
      <c r="I60" s="37"/>
      <c r="J60" s="111"/>
      <c r="K60" s="35"/>
      <c r="L60" s="42"/>
      <c r="M60" s="37"/>
      <c r="N60" s="38"/>
      <c r="O60" s="45"/>
      <c r="Q60" s="24" t="str">
        <f t="shared" si="1"/>
        <v/>
      </c>
      <c r="S60" s="24" t="str">
        <f t="shared" si="0"/>
        <v/>
      </c>
    </row>
    <row r="61" spans="1:19" ht="13.5" customHeight="1" x14ac:dyDescent="0.15">
      <c r="A61" s="36">
        <v>57</v>
      </c>
      <c r="B61" s="38"/>
      <c r="C61" s="38"/>
      <c r="D61" s="42"/>
      <c r="E61" s="34" t="str">
        <f t="shared" ca="1" si="4"/>
        <v>?才</v>
      </c>
      <c r="F61" s="38"/>
      <c r="G61" s="73"/>
      <c r="H61" s="55"/>
      <c r="I61" s="37"/>
      <c r="J61" s="111"/>
      <c r="K61" s="35"/>
      <c r="L61" s="42"/>
      <c r="M61" s="37"/>
      <c r="N61" s="38"/>
      <c r="O61" s="45"/>
      <c r="Q61" s="24" t="str">
        <f t="shared" si="1"/>
        <v/>
      </c>
      <c r="S61" s="24" t="str">
        <f t="shared" si="0"/>
        <v/>
      </c>
    </row>
    <row r="62" spans="1:19" ht="13.5" customHeight="1" x14ac:dyDescent="0.15">
      <c r="A62" s="36">
        <v>58</v>
      </c>
      <c r="B62" s="38"/>
      <c r="C62" s="38"/>
      <c r="D62" s="42"/>
      <c r="E62" s="34" t="str">
        <f t="shared" ca="1" si="4"/>
        <v>?才</v>
      </c>
      <c r="F62" s="38"/>
      <c r="G62" s="73"/>
      <c r="H62" s="55"/>
      <c r="I62" s="37"/>
      <c r="J62" s="111"/>
      <c r="K62" s="35"/>
      <c r="L62" s="42"/>
      <c r="M62" s="37"/>
      <c r="N62" s="38"/>
      <c r="O62" s="45"/>
      <c r="Q62" s="24" t="str">
        <f t="shared" si="1"/>
        <v/>
      </c>
      <c r="S62" s="24" t="str">
        <f t="shared" si="0"/>
        <v/>
      </c>
    </row>
    <row r="63" spans="1:19" ht="13.5" customHeight="1" x14ac:dyDescent="0.15">
      <c r="A63" s="36">
        <v>59</v>
      </c>
      <c r="B63" s="38"/>
      <c r="C63" s="38"/>
      <c r="D63" s="42"/>
      <c r="E63" s="34" t="str">
        <f t="shared" ca="1" si="4"/>
        <v>?才</v>
      </c>
      <c r="F63" s="38"/>
      <c r="G63" s="73"/>
      <c r="H63" s="55"/>
      <c r="I63" s="37"/>
      <c r="J63" s="111"/>
      <c r="K63" s="35"/>
      <c r="L63" s="42"/>
      <c r="M63" s="37"/>
      <c r="N63" s="38"/>
      <c r="O63" s="45"/>
      <c r="Q63" s="24" t="str">
        <f t="shared" si="1"/>
        <v/>
      </c>
      <c r="S63" s="24" t="str">
        <f t="shared" si="0"/>
        <v/>
      </c>
    </row>
    <row r="64" spans="1:19" ht="13.5" customHeight="1" x14ac:dyDescent="0.15">
      <c r="A64" s="36">
        <v>60</v>
      </c>
      <c r="B64" s="38"/>
      <c r="C64" s="38"/>
      <c r="D64" s="42"/>
      <c r="E64" s="34" t="str">
        <f t="shared" ca="1" si="4"/>
        <v>?才</v>
      </c>
      <c r="F64" s="38"/>
      <c r="G64" s="73"/>
      <c r="H64" s="55"/>
      <c r="I64" s="37"/>
      <c r="J64" s="111"/>
      <c r="K64" s="35"/>
      <c r="L64" s="42"/>
      <c r="M64" s="37"/>
      <c r="N64" s="38"/>
      <c r="O64" s="45"/>
      <c r="Q64" s="24" t="str">
        <f t="shared" si="1"/>
        <v/>
      </c>
      <c r="S64" s="24" t="str">
        <f t="shared" si="0"/>
        <v/>
      </c>
    </row>
    <row r="65" spans="1:19" ht="13.5" customHeight="1" x14ac:dyDescent="0.15">
      <c r="A65" s="36">
        <v>61</v>
      </c>
      <c r="B65" s="38"/>
      <c r="C65" s="38"/>
      <c r="D65" s="42"/>
      <c r="E65" s="34" t="str">
        <f t="shared" ca="1" si="4"/>
        <v>?才</v>
      </c>
      <c r="F65" s="38"/>
      <c r="G65" s="73"/>
      <c r="H65" s="55"/>
      <c r="I65" s="37"/>
      <c r="J65" s="111"/>
      <c r="K65" s="35"/>
      <c r="L65" s="42"/>
      <c r="M65" s="37"/>
      <c r="N65" s="38"/>
      <c r="O65" s="45"/>
      <c r="Q65" s="24" t="str">
        <f t="shared" si="1"/>
        <v/>
      </c>
      <c r="S65" s="24" t="str">
        <f t="shared" si="0"/>
        <v/>
      </c>
    </row>
    <row r="66" spans="1:19" ht="13.5" customHeight="1" x14ac:dyDescent="0.15">
      <c r="A66" s="36">
        <v>62</v>
      </c>
      <c r="B66" s="38"/>
      <c r="C66" s="38"/>
      <c r="D66" s="42"/>
      <c r="E66" s="34" t="str">
        <f t="shared" ca="1" si="4"/>
        <v>?才</v>
      </c>
      <c r="F66" s="38"/>
      <c r="G66" s="73"/>
      <c r="H66" s="55"/>
      <c r="I66" s="37"/>
      <c r="J66" s="111"/>
      <c r="K66" s="35"/>
      <c r="L66" s="42"/>
      <c r="M66" s="37"/>
      <c r="N66" s="38"/>
      <c r="O66" s="45"/>
      <c r="Q66" s="24" t="str">
        <f t="shared" si="1"/>
        <v/>
      </c>
      <c r="S66" s="24" t="str">
        <f t="shared" si="0"/>
        <v/>
      </c>
    </row>
    <row r="67" spans="1:19" ht="13.5" customHeight="1" x14ac:dyDescent="0.15">
      <c r="A67" s="36">
        <v>63</v>
      </c>
      <c r="B67" s="38"/>
      <c r="C67" s="38"/>
      <c r="D67" s="42"/>
      <c r="E67" s="34" t="str">
        <f t="shared" ca="1" si="4"/>
        <v>?才</v>
      </c>
      <c r="F67" s="38"/>
      <c r="G67" s="73"/>
      <c r="H67" s="55"/>
      <c r="I67" s="37"/>
      <c r="J67" s="111"/>
      <c r="K67" s="35"/>
      <c r="L67" s="42"/>
      <c r="M67" s="37"/>
      <c r="N67" s="38"/>
      <c r="O67" s="45"/>
      <c r="Q67" s="24" t="str">
        <f t="shared" si="1"/>
        <v/>
      </c>
      <c r="S67" s="24" t="str">
        <f t="shared" si="0"/>
        <v/>
      </c>
    </row>
    <row r="68" spans="1:19" ht="13.5" customHeight="1" x14ac:dyDescent="0.15">
      <c r="A68" s="36">
        <v>64</v>
      </c>
      <c r="B68" s="38"/>
      <c r="C68" s="38"/>
      <c r="D68" s="42"/>
      <c r="E68" s="34" t="str">
        <f t="shared" ca="1" si="4"/>
        <v>?才</v>
      </c>
      <c r="F68" s="38"/>
      <c r="G68" s="73"/>
      <c r="H68" s="55"/>
      <c r="I68" s="37"/>
      <c r="J68" s="111"/>
      <c r="K68" s="35"/>
      <c r="L68" s="42"/>
      <c r="M68" s="37"/>
      <c r="N68" s="38"/>
      <c r="O68" s="45"/>
      <c r="Q68" s="24" t="str">
        <f t="shared" si="1"/>
        <v/>
      </c>
      <c r="S68" s="24" t="str">
        <f t="shared" si="0"/>
        <v/>
      </c>
    </row>
    <row r="69" spans="1:19" ht="13.5" customHeight="1" x14ac:dyDescent="0.15">
      <c r="A69" s="36">
        <v>65</v>
      </c>
      <c r="B69" s="38"/>
      <c r="C69" s="38"/>
      <c r="D69" s="42"/>
      <c r="E69" s="34" t="str">
        <f t="shared" ref="E69:E97" ca="1" si="5">IF(D69="","?",DATEDIF(D69,TODAY(),"Y"))&amp;"才"</f>
        <v>?才</v>
      </c>
      <c r="F69" s="38"/>
      <c r="G69" s="73"/>
      <c r="H69" s="55"/>
      <c r="I69" s="37"/>
      <c r="J69" s="111"/>
      <c r="K69" s="35"/>
      <c r="L69" s="42"/>
      <c r="M69" s="37"/>
      <c r="N69" s="38"/>
      <c r="O69" s="45"/>
      <c r="Q69" s="24" t="str">
        <f t="shared" ref="Q69:Q77" si="6">PHONETIC(C69)</f>
        <v/>
      </c>
      <c r="S69" s="24" t="str">
        <f t="shared" ref="S69:S97" si="7">PHONETIC(C69)</f>
        <v/>
      </c>
    </row>
    <row r="70" spans="1:19" ht="13.5" customHeight="1" x14ac:dyDescent="0.15">
      <c r="A70" s="36">
        <v>66</v>
      </c>
      <c r="B70" s="38"/>
      <c r="C70" s="38"/>
      <c r="D70" s="42"/>
      <c r="E70" s="34" t="str">
        <f t="shared" ca="1" si="5"/>
        <v>?才</v>
      </c>
      <c r="F70" s="38"/>
      <c r="G70" s="73"/>
      <c r="H70" s="55"/>
      <c r="I70" s="37"/>
      <c r="J70" s="111"/>
      <c r="K70" s="35"/>
      <c r="L70" s="42"/>
      <c r="M70" s="37"/>
      <c r="N70" s="38"/>
      <c r="O70" s="45"/>
      <c r="Q70" s="24" t="str">
        <f t="shared" si="6"/>
        <v/>
      </c>
      <c r="S70" s="24" t="str">
        <f t="shared" si="7"/>
        <v/>
      </c>
    </row>
    <row r="71" spans="1:19" ht="13.5" customHeight="1" x14ac:dyDescent="0.15">
      <c r="A71" s="36">
        <v>67</v>
      </c>
      <c r="B71" s="38"/>
      <c r="C71" s="38"/>
      <c r="D71" s="42"/>
      <c r="E71" s="34" t="str">
        <f t="shared" ca="1" si="5"/>
        <v>?才</v>
      </c>
      <c r="F71" s="38"/>
      <c r="G71" s="73"/>
      <c r="H71" s="55"/>
      <c r="I71" s="37"/>
      <c r="J71" s="111"/>
      <c r="K71" s="35"/>
      <c r="L71" s="42"/>
      <c r="M71" s="37"/>
      <c r="N71" s="38"/>
      <c r="O71" s="45"/>
      <c r="Q71" s="24" t="str">
        <f t="shared" si="6"/>
        <v/>
      </c>
      <c r="S71" s="24" t="str">
        <f t="shared" si="7"/>
        <v/>
      </c>
    </row>
    <row r="72" spans="1:19" ht="13.5" customHeight="1" x14ac:dyDescent="0.15">
      <c r="A72" s="36">
        <v>68</v>
      </c>
      <c r="B72" s="38"/>
      <c r="C72" s="38"/>
      <c r="D72" s="42"/>
      <c r="E72" s="34" t="str">
        <f t="shared" ca="1" si="5"/>
        <v>?才</v>
      </c>
      <c r="F72" s="38"/>
      <c r="G72" s="73"/>
      <c r="H72" s="55"/>
      <c r="I72" s="37"/>
      <c r="J72" s="111"/>
      <c r="K72" s="35"/>
      <c r="L72" s="42"/>
      <c r="M72" s="37"/>
      <c r="N72" s="38"/>
      <c r="O72" s="45"/>
      <c r="Q72" s="24" t="str">
        <f t="shared" si="6"/>
        <v/>
      </c>
      <c r="S72" s="24" t="str">
        <f t="shared" si="7"/>
        <v/>
      </c>
    </row>
    <row r="73" spans="1:19" ht="13.5" customHeight="1" x14ac:dyDescent="0.15">
      <c r="A73" s="36">
        <v>69</v>
      </c>
      <c r="B73" s="38"/>
      <c r="C73" s="38"/>
      <c r="D73" s="42"/>
      <c r="E73" s="34" t="str">
        <f t="shared" ca="1" si="5"/>
        <v>?才</v>
      </c>
      <c r="F73" s="38"/>
      <c r="G73" s="73"/>
      <c r="H73" s="55"/>
      <c r="I73" s="37"/>
      <c r="J73" s="111"/>
      <c r="K73" s="35"/>
      <c r="L73" s="42"/>
      <c r="M73" s="37"/>
      <c r="N73" s="38"/>
      <c r="O73" s="45"/>
      <c r="Q73" s="24" t="str">
        <f t="shared" si="6"/>
        <v/>
      </c>
      <c r="S73" s="24" t="str">
        <f t="shared" si="7"/>
        <v/>
      </c>
    </row>
    <row r="74" spans="1:19" ht="13.5" customHeight="1" x14ac:dyDescent="0.15">
      <c r="A74" s="36">
        <v>70</v>
      </c>
      <c r="B74" s="38"/>
      <c r="C74" s="38"/>
      <c r="D74" s="42"/>
      <c r="E74" s="34" t="str">
        <f t="shared" ca="1" si="5"/>
        <v>?才</v>
      </c>
      <c r="F74" s="38"/>
      <c r="G74" s="73"/>
      <c r="H74" s="55"/>
      <c r="I74" s="37"/>
      <c r="J74" s="111"/>
      <c r="K74" s="35"/>
      <c r="L74" s="42"/>
      <c r="M74" s="37"/>
      <c r="N74" s="38"/>
      <c r="O74" s="45"/>
      <c r="Q74" s="24" t="str">
        <f t="shared" si="6"/>
        <v/>
      </c>
      <c r="S74" s="24" t="str">
        <f t="shared" si="7"/>
        <v/>
      </c>
    </row>
    <row r="75" spans="1:19" ht="13.5" customHeight="1" x14ac:dyDescent="0.15">
      <c r="A75" s="36">
        <v>71</v>
      </c>
      <c r="B75" s="38"/>
      <c r="C75" s="38"/>
      <c r="D75" s="42"/>
      <c r="E75" s="34" t="str">
        <f t="shared" ca="1" si="5"/>
        <v>?才</v>
      </c>
      <c r="F75" s="38"/>
      <c r="G75" s="73"/>
      <c r="H75" s="55"/>
      <c r="I75" s="37"/>
      <c r="J75" s="111"/>
      <c r="K75" s="35"/>
      <c r="L75" s="42"/>
      <c r="M75" s="38"/>
      <c r="N75" s="38"/>
      <c r="O75" s="45"/>
      <c r="Q75" s="24" t="str">
        <f t="shared" si="6"/>
        <v/>
      </c>
      <c r="S75" s="24" t="str">
        <f t="shared" si="7"/>
        <v/>
      </c>
    </row>
    <row r="76" spans="1:19" ht="13.5" customHeight="1" x14ac:dyDescent="0.15">
      <c r="A76" s="36">
        <v>72</v>
      </c>
      <c r="B76" s="38"/>
      <c r="C76" s="38"/>
      <c r="D76" s="42"/>
      <c r="E76" s="34" t="str">
        <f t="shared" ca="1" si="5"/>
        <v>?才</v>
      </c>
      <c r="F76" s="38"/>
      <c r="G76" s="73"/>
      <c r="H76" s="55"/>
      <c r="I76" s="37"/>
      <c r="J76" s="111"/>
      <c r="K76" s="35"/>
      <c r="L76" s="42"/>
      <c r="M76" s="38"/>
      <c r="N76" s="38"/>
      <c r="O76" s="45"/>
      <c r="Q76" s="24" t="str">
        <f t="shared" si="6"/>
        <v/>
      </c>
      <c r="S76" s="24" t="str">
        <f t="shared" si="7"/>
        <v/>
      </c>
    </row>
    <row r="77" spans="1:19" ht="13.5" customHeight="1" x14ac:dyDescent="0.15">
      <c r="A77" s="36">
        <v>73</v>
      </c>
      <c r="B77" s="38"/>
      <c r="C77" s="38"/>
      <c r="D77" s="42"/>
      <c r="E77" s="34" t="str">
        <f t="shared" ca="1" si="5"/>
        <v>?才</v>
      </c>
      <c r="F77" s="38"/>
      <c r="G77" s="73"/>
      <c r="H77" s="55"/>
      <c r="I77" s="37"/>
      <c r="J77" s="111"/>
      <c r="K77" s="35"/>
      <c r="L77" s="42"/>
      <c r="M77" s="38"/>
      <c r="N77" s="38"/>
      <c r="O77" s="45"/>
      <c r="Q77" s="24" t="str">
        <f t="shared" si="6"/>
        <v/>
      </c>
      <c r="S77" s="24" t="str">
        <f t="shared" si="7"/>
        <v/>
      </c>
    </row>
    <row r="78" spans="1:19" ht="13.5" customHeight="1" x14ac:dyDescent="0.15">
      <c r="A78" s="36">
        <v>74</v>
      </c>
      <c r="B78" s="38"/>
      <c r="C78" s="38"/>
      <c r="D78" s="42"/>
      <c r="E78" s="34" t="str">
        <f t="shared" ca="1" si="5"/>
        <v>?才</v>
      </c>
      <c r="F78" s="38"/>
      <c r="G78" s="73"/>
      <c r="H78" s="55"/>
      <c r="I78" s="37"/>
      <c r="J78" s="111"/>
      <c r="K78" s="35"/>
      <c r="L78" s="42"/>
      <c r="M78" s="38"/>
      <c r="N78" s="38"/>
      <c r="O78" s="45"/>
      <c r="Q78" s="24" t="str">
        <f>PHONETIC(C78)</f>
        <v/>
      </c>
      <c r="S78" s="24" t="str">
        <f t="shared" si="7"/>
        <v/>
      </c>
    </row>
    <row r="79" spans="1:19" ht="13.5" customHeight="1" x14ac:dyDescent="0.15">
      <c r="A79" s="36">
        <v>75</v>
      </c>
      <c r="B79" s="38"/>
      <c r="C79" s="38"/>
      <c r="D79" s="42"/>
      <c r="E79" s="34" t="str">
        <f t="shared" ca="1" si="5"/>
        <v>?才</v>
      </c>
      <c r="F79" s="38"/>
      <c r="G79" s="73"/>
      <c r="H79" s="55"/>
      <c r="I79" s="37"/>
      <c r="J79" s="111"/>
      <c r="K79" s="35"/>
      <c r="L79" s="42"/>
      <c r="M79" s="38"/>
      <c r="N79" s="38"/>
      <c r="O79" s="45"/>
      <c r="Q79" s="24" t="str">
        <f>PHONETIC(C79)</f>
        <v/>
      </c>
      <c r="S79" s="24" t="str">
        <f t="shared" si="7"/>
        <v/>
      </c>
    </row>
    <row r="80" spans="1:19" ht="13.5" customHeight="1" x14ac:dyDescent="0.15">
      <c r="A80" s="36">
        <v>76</v>
      </c>
      <c r="B80" s="38"/>
      <c r="C80" s="38"/>
      <c r="D80" s="42"/>
      <c r="E80" s="34" t="str">
        <f t="shared" ca="1" si="5"/>
        <v>?才</v>
      </c>
      <c r="F80" s="38"/>
      <c r="G80" s="73"/>
      <c r="H80" s="55"/>
      <c r="I80" s="37"/>
      <c r="J80" s="111"/>
      <c r="K80" s="35"/>
      <c r="L80" s="42"/>
      <c r="M80" s="38"/>
      <c r="N80" s="38"/>
      <c r="O80" s="46"/>
      <c r="Q80" s="24" t="str">
        <f>PHONETIC(C80)</f>
        <v/>
      </c>
      <c r="S80" s="24" t="str">
        <f t="shared" si="7"/>
        <v/>
      </c>
    </row>
    <row r="81" spans="1:19" ht="13.5" customHeight="1" x14ac:dyDescent="0.15">
      <c r="A81" s="36">
        <v>77</v>
      </c>
      <c r="B81" s="38"/>
      <c r="C81" s="38"/>
      <c r="D81" s="42"/>
      <c r="E81" s="34" t="str">
        <f t="shared" ca="1" si="5"/>
        <v>?才</v>
      </c>
      <c r="F81" s="38"/>
      <c r="G81" s="73"/>
      <c r="H81" s="55"/>
      <c r="I81" s="37"/>
      <c r="J81" s="111"/>
      <c r="K81" s="35"/>
      <c r="L81" s="42"/>
      <c r="M81" s="38"/>
      <c r="N81" s="38"/>
      <c r="O81" s="46"/>
      <c r="S81" s="24" t="str">
        <f t="shared" si="7"/>
        <v/>
      </c>
    </row>
    <row r="82" spans="1:19" ht="13.5" customHeight="1" x14ac:dyDescent="0.15">
      <c r="A82" s="36">
        <v>78</v>
      </c>
      <c r="B82" s="38"/>
      <c r="C82" s="38"/>
      <c r="D82" s="42"/>
      <c r="E82" s="34" t="str">
        <f t="shared" ca="1" si="5"/>
        <v>?才</v>
      </c>
      <c r="F82" s="38"/>
      <c r="G82" s="73"/>
      <c r="H82" s="55"/>
      <c r="I82" s="37"/>
      <c r="J82" s="111"/>
      <c r="K82" s="35"/>
      <c r="L82" s="42"/>
      <c r="M82" s="38"/>
      <c r="N82" s="38"/>
      <c r="O82" s="46"/>
      <c r="S82" s="24" t="str">
        <f t="shared" si="7"/>
        <v/>
      </c>
    </row>
    <row r="83" spans="1:19" ht="13.5" customHeight="1" x14ac:dyDescent="0.15">
      <c r="A83" s="36">
        <v>79</v>
      </c>
      <c r="B83" s="38"/>
      <c r="C83" s="38"/>
      <c r="D83" s="42"/>
      <c r="E83" s="34" t="str">
        <f t="shared" ca="1" si="5"/>
        <v>?才</v>
      </c>
      <c r="F83" s="38"/>
      <c r="G83" s="73"/>
      <c r="H83" s="55"/>
      <c r="I83" s="37"/>
      <c r="J83" s="111"/>
      <c r="K83" s="35"/>
      <c r="L83" s="42"/>
      <c r="M83" s="38"/>
      <c r="N83" s="38"/>
      <c r="O83" s="46"/>
      <c r="S83" s="24" t="str">
        <f t="shared" si="7"/>
        <v/>
      </c>
    </row>
    <row r="84" spans="1:19" ht="13.5" customHeight="1" x14ac:dyDescent="0.15">
      <c r="A84" s="36">
        <v>80</v>
      </c>
      <c r="B84" s="38"/>
      <c r="C84" s="38"/>
      <c r="D84" s="42"/>
      <c r="E84" s="34" t="str">
        <f t="shared" ca="1" si="5"/>
        <v>?才</v>
      </c>
      <c r="F84" s="38"/>
      <c r="G84" s="73"/>
      <c r="H84" s="55"/>
      <c r="I84" s="37"/>
      <c r="J84" s="111"/>
      <c r="K84" s="35"/>
      <c r="L84" s="42"/>
      <c r="M84" s="38"/>
      <c r="N84" s="38"/>
      <c r="O84" s="46"/>
      <c r="S84" s="24" t="str">
        <f t="shared" si="7"/>
        <v/>
      </c>
    </row>
    <row r="85" spans="1:19" ht="13.5" customHeight="1" x14ac:dyDescent="0.15">
      <c r="A85" s="36">
        <v>81</v>
      </c>
      <c r="B85" s="38"/>
      <c r="C85" s="38"/>
      <c r="D85" s="42"/>
      <c r="E85" s="34" t="str">
        <f t="shared" ca="1" si="5"/>
        <v>?才</v>
      </c>
      <c r="F85" s="38"/>
      <c r="G85" s="73"/>
      <c r="H85" s="55"/>
      <c r="I85" s="37"/>
      <c r="J85" s="111"/>
      <c r="K85" s="35"/>
      <c r="L85" s="42"/>
      <c r="M85" s="38"/>
      <c r="N85" s="38"/>
      <c r="O85" s="46"/>
      <c r="S85" s="24" t="str">
        <f t="shared" si="7"/>
        <v/>
      </c>
    </row>
    <row r="86" spans="1:19" ht="13.5" customHeight="1" x14ac:dyDescent="0.15">
      <c r="A86" s="36">
        <v>82</v>
      </c>
      <c r="B86" s="38"/>
      <c r="C86" s="38"/>
      <c r="D86" s="42"/>
      <c r="E86" s="34" t="str">
        <f t="shared" ca="1" si="5"/>
        <v>?才</v>
      </c>
      <c r="F86" s="38"/>
      <c r="G86" s="73"/>
      <c r="H86" s="55"/>
      <c r="I86" s="37"/>
      <c r="J86" s="111"/>
      <c r="K86" s="35"/>
      <c r="L86" s="42"/>
      <c r="M86" s="38"/>
      <c r="N86" s="38"/>
      <c r="O86" s="46"/>
      <c r="S86" s="24" t="str">
        <f t="shared" si="7"/>
        <v/>
      </c>
    </row>
    <row r="87" spans="1:19" ht="13.5" customHeight="1" x14ac:dyDescent="0.15">
      <c r="A87" s="36">
        <v>83</v>
      </c>
      <c r="B87" s="38"/>
      <c r="C87" s="38"/>
      <c r="D87" s="42"/>
      <c r="E87" s="34" t="str">
        <f t="shared" ca="1" si="5"/>
        <v>?才</v>
      </c>
      <c r="F87" s="38"/>
      <c r="G87" s="73"/>
      <c r="H87" s="55"/>
      <c r="I87" s="37"/>
      <c r="J87" s="111"/>
      <c r="K87" s="35"/>
      <c r="L87" s="42"/>
      <c r="M87" s="38"/>
      <c r="N87" s="38"/>
      <c r="O87" s="46"/>
      <c r="S87" s="24" t="str">
        <f t="shared" si="7"/>
        <v/>
      </c>
    </row>
    <row r="88" spans="1:19" ht="13.5" customHeight="1" x14ac:dyDescent="0.15">
      <c r="A88" s="36">
        <v>84</v>
      </c>
      <c r="B88" s="38"/>
      <c r="C88" s="38"/>
      <c r="D88" s="42"/>
      <c r="E88" s="34" t="str">
        <f t="shared" ca="1" si="5"/>
        <v>?才</v>
      </c>
      <c r="F88" s="38"/>
      <c r="G88" s="73"/>
      <c r="H88" s="55"/>
      <c r="I88" s="37"/>
      <c r="J88" s="111"/>
      <c r="K88" s="35"/>
      <c r="L88" s="42"/>
      <c r="M88" s="38"/>
      <c r="N88" s="38"/>
      <c r="O88" s="46"/>
      <c r="S88" s="24" t="str">
        <f t="shared" si="7"/>
        <v/>
      </c>
    </row>
    <row r="89" spans="1:19" ht="13.5" customHeight="1" x14ac:dyDescent="0.15">
      <c r="A89" s="36">
        <v>85</v>
      </c>
      <c r="B89" s="38"/>
      <c r="C89" s="38"/>
      <c r="D89" s="42"/>
      <c r="E89" s="34" t="str">
        <f t="shared" ca="1" si="5"/>
        <v>?才</v>
      </c>
      <c r="F89" s="38"/>
      <c r="G89" s="73"/>
      <c r="H89" s="55"/>
      <c r="I89" s="37"/>
      <c r="J89" s="111"/>
      <c r="K89" s="35"/>
      <c r="L89" s="42"/>
      <c r="M89" s="38"/>
      <c r="N89" s="38"/>
      <c r="O89" s="46"/>
      <c r="S89" s="24" t="str">
        <f t="shared" si="7"/>
        <v/>
      </c>
    </row>
    <row r="90" spans="1:19" ht="13.5" customHeight="1" x14ac:dyDescent="0.15">
      <c r="A90" s="36">
        <v>86</v>
      </c>
      <c r="B90" s="38"/>
      <c r="C90" s="38"/>
      <c r="D90" s="42"/>
      <c r="E90" s="34" t="str">
        <f t="shared" ca="1" si="5"/>
        <v>?才</v>
      </c>
      <c r="F90" s="38"/>
      <c r="G90" s="73"/>
      <c r="H90" s="55"/>
      <c r="I90" s="37"/>
      <c r="J90" s="111"/>
      <c r="K90" s="35"/>
      <c r="L90" s="42"/>
      <c r="M90" s="38"/>
      <c r="N90" s="38"/>
      <c r="O90" s="46"/>
      <c r="S90" s="24" t="str">
        <f t="shared" si="7"/>
        <v/>
      </c>
    </row>
    <row r="91" spans="1:19" ht="13.5" customHeight="1" x14ac:dyDescent="0.15">
      <c r="A91" s="36">
        <v>87</v>
      </c>
      <c r="B91" s="38"/>
      <c r="C91" s="38"/>
      <c r="D91" s="42"/>
      <c r="E91" s="34" t="str">
        <f t="shared" ca="1" si="5"/>
        <v>?才</v>
      </c>
      <c r="F91" s="38"/>
      <c r="G91" s="73"/>
      <c r="H91" s="55"/>
      <c r="I91" s="37"/>
      <c r="J91" s="111"/>
      <c r="K91" s="35"/>
      <c r="L91" s="42"/>
      <c r="M91" s="38"/>
      <c r="N91" s="38"/>
      <c r="O91" s="46"/>
      <c r="S91" s="24" t="str">
        <f t="shared" si="7"/>
        <v/>
      </c>
    </row>
    <row r="92" spans="1:19" ht="13.5" customHeight="1" x14ac:dyDescent="0.15">
      <c r="A92" s="36">
        <v>88</v>
      </c>
      <c r="B92" s="38"/>
      <c r="C92" s="38"/>
      <c r="D92" s="42"/>
      <c r="E92" s="34" t="str">
        <f t="shared" ca="1" si="5"/>
        <v>?才</v>
      </c>
      <c r="F92" s="38"/>
      <c r="G92" s="73"/>
      <c r="H92" s="55"/>
      <c r="I92" s="37"/>
      <c r="J92" s="111"/>
      <c r="K92" s="35"/>
      <c r="L92" s="42"/>
      <c r="M92" s="38"/>
      <c r="N92" s="38"/>
      <c r="O92" s="46"/>
      <c r="S92" s="24" t="str">
        <f t="shared" si="7"/>
        <v/>
      </c>
    </row>
    <row r="93" spans="1:19" ht="13.5" customHeight="1" x14ac:dyDescent="0.15">
      <c r="A93" s="36">
        <v>89</v>
      </c>
      <c r="B93" s="38"/>
      <c r="C93" s="38"/>
      <c r="D93" s="42"/>
      <c r="E93" s="34" t="str">
        <f t="shared" ca="1" si="5"/>
        <v>?才</v>
      </c>
      <c r="F93" s="38"/>
      <c r="G93" s="73"/>
      <c r="H93" s="55"/>
      <c r="I93" s="37"/>
      <c r="J93" s="111"/>
      <c r="K93" s="35"/>
      <c r="L93" s="42"/>
      <c r="M93" s="38"/>
      <c r="N93" s="38"/>
      <c r="O93" s="46"/>
      <c r="S93" s="24" t="str">
        <f t="shared" si="7"/>
        <v/>
      </c>
    </row>
    <row r="94" spans="1:19" ht="13.5" customHeight="1" x14ac:dyDescent="0.15">
      <c r="A94" s="36">
        <v>90</v>
      </c>
      <c r="B94" s="38"/>
      <c r="C94" s="38"/>
      <c r="D94" s="42"/>
      <c r="E94" s="34" t="str">
        <f t="shared" ca="1" si="5"/>
        <v>?才</v>
      </c>
      <c r="F94" s="38"/>
      <c r="G94" s="73"/>
      <c r="H94" s="55"/>
      <c r="I94" s="37"/>
      <c r="J94" s="111"/>
      <c r="K94" s="35"/>
      <c r="L94" s="42"/>
      <c r="M94" s="38"/>
      <c r="N94" s="38"/>
      <c r="O94" s="46"/>
      <c r="S94" s="24" t="str">
        <f t="shared" si="7"/>
        <v/>
      </c>
    </row>
    <row r="95" spans="1:19" ht="13.5" customHeight="1" x14ac:dyDescent="0.15">
      <c r="A95" s="36">
        <v>91</v>
      </c>
      <c r="B95" s="38"/>
      <c r="C95" s="38"/>
      <c r="D95" s="42"/>
      <c r="E95" s="34" t="str">
        <f t="shared" ca="1" si="5"/>
        <v>?才</v>
      </c>
      <c r="F95" s="38"/>
      <c r="G95" s="73"/>
      <c r="H95" s="55"/>
      <c r="I95" s="37"/>
      <c r="J95" s="111"/>
      <c r="K95" s="35"/>
      <c r="L95" s="42"/>
      <c r="M95" s="38"/>
      <c r="N95" s="38"/>
      <c r="O95" s="46"/>
      <c r="S95" s="24" t="str">
        <f t="shared" si="7"/>
        <v/>
      </c>
    </row>
    <row r="96" spans="1:19" ht="13.5" customHeight="1" x14ac:dyDescent="0.15">
      <c r="A96" s="36">
        <v>92</v>
      </c>
      <c r="B96" s="38"/>
      <c r="C96" s="38"/>
      <c r="D96" s="42"/>
      <c r="E96" s="34" t="str">
        <f t="shared" ca="1" si="5"/>
        <v>?才</v>
      </c>
      <c r="F96" s="38"/>
      <c r="G96" s="70"/>
      <c r="H96" s="55"/>
      <c r="I96" s="37"/>
      <c r="J96" s="111"/>
      <c r="K96" s="35"/>
      <c r="L96" s="42"/>
      <c r="M96" s="38"/>
      <c r="N96" s="38"/>
      <c r="O96" s="46"/>
      <c r="S96" s="24" t="str">
        <f t="shared" si="7"/>
        <v/>
      </c>
    </row>
    <row r="97" spans="1:19" ht="13.5" customHeight="1" thickBot="1" x14ac:dyDescent="0.2">
      <c r="A97" s="36">
        <v>93</v>
      </c>
      <c r="B97" s="40"/>
      <c r="C97" s="40"/>
      <c r="D97" s="43"/>
      <c r="E97" s="39" t="str">
        <f t="shared" ca="1" si="5"/>
        <v>?才</v>
      </c>
      <c r="F97" s="40"/>
      <c r="G97" s="74"/>
      <c r="H97" s="63"/>
      <c r="I97" s="44"/>
      <c r="J97" s="112"/>
      <c r="K97" s="44"/>
      <c r="L97" s="43"/>
      <c r="M97" s="40"/>
      <c r="N97" s="40"/>
      <c r="O97" s="47"/>
      <c r="S97" s="24" t="str">
        <f t="shared" si="7"/>
        <v/>
      </c>
    </row>
  </sheetData>
  <phoneticPr fontId="2" type="Hiragana"/>
  <dataValidations count="8">
    <dataValidation type="custom" imeMode="disabled" operator="lessThanOrEqual" allowBlank="1" showInputMessage="1" showErrorMessage="1" sqref="G5:G31">
      <formula1>9999999</formula1>
    </dataValidation>
    <dataValidation imeMode="disabled" allowBlank="1" showInputMessage="1" showErrorMessage="1" sqref="D5:D31 J5:J97"/>
    <dataValidation type="list" allowBlank="1" showInputMessage="1" showErrorMessage="1" sqref="K5:K97">
      <formula1>$Q$5:$Q$15</formula1>
    </dataValidation>
    <dataValidation imeMode="hiragana" allowBlank="1" showInputMessage="1" showErrorMessage="1" sqref="B5:C31 H5:H31 M5:M19"/>
    <dataValidation type="list" imeMode="disabled" allowBlank="1" showInputMessage="1" showErrorMessage="1" sqref="F5:F31">
      <formula1>$S$5:$S$6</formula1>
    </dataValidation>
    <dataValidation type="list" imeMode="disabled" allowBlank="1" showInputMessage="1" showErrorMessage="1" sqref="I5:I31">
      <formula1>$T$5:$T$7</formula1>
    </dataValidation>
    <dataValidation imeMode="off" allowBlank="1" showInputMessage="1" showErrorMessage="1" sqref="L5:L17"/>
    <dataValidation imeMode="on" allowBlank="1" showInputMessage="1" showErrorMessage="1" sqref="N5:N1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0"/>
  <sheetViews>
    <sheetView view="pageBreakPreview" zoomScale="85" zoomScaleNormal="100" zoomScaleSheetLayoutView="85" workbookViewId="0">
      <selection activeCell="O6" sqref="O6:O7"/>
    </sheetView>
  </sheetViews>
  <sheetFormatPr defaultColWidth="9" defaultRowHeight="13.5" x14ac:dyDescent="0.15"/>
  <cols>
    <col min="1" max="1" width="4.125" style="2" customWidth="1"/>
    <col min="2" max="2" width="17.625" style="2" customWidth="1"/>
    <col min="3" max="3" width="5.125" style="2" customWidth="1"/>
    <col min="4" max="4" width="10.625" style="2" customWidth="1"/>
    <col min="5" max="6" width="4.125" style="2" customWidth="1"/>
    <col min="7" max="7" width="2.25" style="2" customWidth="1"/>
    <col min="8" max="8" width="30.5" style="2" customWidth="1"/>
    <col min="9" max="9" width="10.625" style="2" customWidth="1"/>
    <col min="10" max="10" width="7.625" style="2" customWidth="1"/>
    <col min="11" max="11" width="8" style="2" customWidth="1"/>
    <col min="12" max="12" width="13.625" style="2" customWidth="1"/>
    <col min="13" max="14" width="9.625" style="2" customWidth="1"/>
    <col min="15" max="15" width="34.875" style="2" customWidth="1"/>
    <col min="16" max="16384" width="9" style="2"/>
  </cols>
  <sheetData>
    <row r="1" spans="1:15" ht="27.75" customHeight="1" x14ac:dyDescent="0.2">
      <c r="A1" s="143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4" t="s">
        <v>29</v>
      </c>
      <c r="L1" s="144"/>
      <c r="M1" s="144"/>
      <c r="N1" s="144"/>
    </row>
    <row r="2" spans="1:15" ht="17.25" customHeight="1" x14ac:dyDescent="0.15">
      <c r="K2" s="54" t="s">
        <v>27</v>
      </c>
      <c r="L2" s="145">
        <f>データ入力!C2</f>
        <v>0</v>
      </c>
      <c r="M2" s="145"/>
      <c r="N2" s="145"/>
    </row>
    <row r="3" spans="1:15" ht="17.25" customHeight="1" x14ac:dyDescent="0.15">
      <c r="A3" s="146">
        <f ca="1">TODAY()</f>
        <v>45027</v>
      </c>
      <c r="B3" s="146"/>
      <c r="C3" s="103"/>
      <c r="D3" s="3"/>
      <c r="E3" s="132" t="s">
        <v>72</v>
      </c>
      <c r="F3" s="132"/>
      <c r="G3" s="132"/>
      <c r="K3" s="54" t="s">
        <v>28</v>
      </c>
      <c r="L3" s="145">
        <f>データ入力!B2</f>
        <v>0</v>
      </c>
      <c r="M3" s="145"/>
      <c r="N3" s="145"/>
    </row>
    <row r="4" spans="1:15" ht="4.5" customHeight="1" x14ac:dyDescent="0.15">
      <c r="K4" s="4"/>
      <c r="L4" s="4"/>
      <c r="M4" s="4"/>
      <c r="N4" s="4"/>
    </row>
    <row r="5" spans="1:15" ht="18.75" customHeight="1" x14ac:dyDescent="0.15">
      <c r="A5" s="5" t="s">
        <v>18</v>
      </c>
      <c r="B5" s="53" t="s">
        <v>31</v>
      </c>
      <c r="C5" s="100" t="s">
        <v>79</v>
      </c>
      <c r="D5" s="53" t="s">
        <v>19</v>
      </c>
      <c r="E5" s="53" t="s">
        <v>20</v>
      </c>
      <c r="F5" s="53" t="s">
        <v>21</v>
      </c>
      <c r="G5" s="138" t="s">
        <v>32</v>
      </c>
      <c r="H5" s="138"/>
      <c r="I5" s="53" t="s">
        <v>73</v>
      </c>
      <c r="J5" s="53" t="s">
        <v>23</v>
      </c>
      <c r="K5" s="53" t="s">
        <v>24</v>
      </c>
      <c r="L5" s="53" t="s">
        <v>15</v>
      </c>
      <c r="M5" s="53" t="s">
        <v>26</v>
      </c>
      <c r="N5" s="53" t="s">
        <v>25</v>
      </c>
      <c r="O5" s="23" t="s">
        <v>42</v>
      </c>
    </row>
    <row r="6" spans="1:15" ht="13.5" customHeight="1" x14ac:dyDescent="0.15">
      <c r="A6" s="138">
        <v>1</v>
      </c>
      <c r="B6" s="8" t="str">
        <f>IF(O6="","",VLOOKUP(O6,データ入力!$A$5:$O$97,3))</f>
        <v/>
      </c>
      <c r="C6" s="134"/>
      <c r="D6" s="140" t="str">
        <f>IF(O6="","",VLOOKUP(O6,データ入力!$A$5:$O$97,4))</f>
        <v/>
      </c>
      <c r="E6" s="138" t="str">
        <f>IF(O6="","",VLOOKUP(O6,データ入力!$A$5:$O$97,5))</f>
        <v/>
      </c>
      <c r="F6" s="134" t="str">
        <f>IF(O6="","",IF(VLOOKUP(O6,データ入力!$A$5:$O$97,6)="男","",VLOOKUP(O6,データ入力!$A$5:$O$97,6)))</f>
        <v/>
      </c>
      <c r="G6" s="9" t="s">
        <v>22</v>
      </c>
      <c r="H6" s="10" t="str">
        <f>IF(O6="","",VLOOKUP(O6,データ入力!$A$5:$O$97,7))</f>
        <v/>
      </c>
      <c r="I6" s="134" t="str">
        <f>IF(O6="","",VLOOKUP(O6,データ入力!$A$5:$O$97,9))</f>
        <v/>
      </c>
      <c r="J6" s="140" t="str">
        <f>IF(O6="","",VLOOKUP(O6,データ入力!$A$5:$O$97,12))</f>
        <v/>
      </c>
      <c r="K6" s="137" t="str">
        <f>IF(O6="","",IF(VLOOKUP(O6,データ入力!$A$5:$O$97,14)="静岡県","",(VLOOKUP(O6,データ入力!$A$5:$O$97,14))))</f>
        <v/>
      </c>
      <c r="L6" s="138" t="str">
        <f>IF(O6="","",VLOOKUP(O6,データ入力!$A$5:$O$97,10))</f>
        <v/>
      </c>
      <c r="M6" s="138" t="str">
        <f>IF(O6="","",VLOOKUP(O6,データ入力!$A$5:$O$97,15))</f>
        <v/>
      </c>
      <c r="N6" s="138" t="str">
        <f>IF(O6="","",VLOOKUP(O6,データ入力!$A$5:$O$97,14))</f>
        <v/>
      </c>
      <c r="O6" s="141"/>
    </row>
    <row r="7" spans="1:15" ht="24.75" customHeight="1" x14ac:dyDescent="0.15">
      <c r="A7" s="138"/>
      <c r="B7" s="59" t="str">
        <f>IF(O6="","",VLOOKUP(O6,データ入力!$A$5:$O$97,2))</f>
        <v/>
      </c>
      <c r="C7" s="135"/>
      <c r="D7" s="140"/>
      <c r="E7" s="138"/>
      <c r="F7" s="135"/>
      <c r="G7" s="135" t="str">
        <f>IF(O6="","",VLOOKUP(O6,データ入力!$A$5:$O$97,8))</f>
        <v/>
      </c>
      <c r="H7" s="135"/>
      <c r="I7" s="135"/>
      <c r="J7" s="140"/>
      <c r="K7" s="137"/>
      <c r="L7" s="138"/>
      <c r="M7" s="138"/>
      <c r="N7" s="138"/>
      <c r="O7" s="142"/>
    </row>
    <row r="8" spans="1:15" ht="13.5" customHeight="1" x14ac:dyDescent="0.15">
      <c r="A8" s="138">
        <v>2</v>
      </c>
      <c r="B8" s="8" t="str">
        <f>IF(O8="","",VLOOKUP(O8,データ入力!$A$5:$O$97,3))</f>
        <v/>
      </c>
      <c r="C8" s="134"/>
      <c r="D8" s="140" t="str">
        <f>IF(O8="","",VLOOKUP(O8,データ入力!$A$5:$O$97,4))</f>
        <v/>
      </c>
      <c r="E8" s="138" t="str">
        <f>IF(O8="","",VLOOKUP(O8,データ入力!$A$5:$O$97,5))</f>
        <v/>
      </c>
      <c r="F8" s="134" t="str">
        <f>IF(O8="","",IF(VLOOKUP(O8,データ入力!$A$5:$O$97,6)="男","",VLOOKUP(O8,データ入力!$A$5:$O$97,6)))</f>
        <v/>
      </c>
      <c r="G8" s="9" t="s">
        <v>22</v>
      </c>
      <c r="H8" s="10" t="str">
        <f>IF(O8="","",VLOOKUP(O8,データ入力!$A$5:$O$97,7))</f>
        <v/>
      </c>
      <c r="I8" s="134" t="str">
        <f>IF(O8="","",VLOOKUP(O8,データ入力!$A$5:$O$97,9))</f>
        <v/>
      </c>
      <c r="J8" s="140" t="str">
        <f>IF(O8="","",VLOOKUP(O8,データ入力!$A$5:$O$97,12))</f>
        <v/>
      </c>
      <c r="K8" s="137" t="str">
        <f>IF(O8="","",IF(VLOOKUP(O8,データ入力!$A$5:$O$97,14)="静岡県","",(VLOOKUP(O8,データ入力!$A$5:$O$97,14))))</f>
        <v/>
      </c>
      <c r="L8" s="138" t="str">
        <f>IF(O8="","",VLOOKUP(O8,データ入力!$A$5:$O$97,10))</f>
        <v/>
      </c>
      <c r="M8" s="138" t="str">
        <f>IF(O8="","",VLOOKUP(O8,データ入力!$A$5:$O$97,15))</f>
        <v/>
      </c>
      <c r="N8" s="138" t="str">
        <f>IF(O8="","",VLOOKUP(O8,データ入力!$A$5:$O$97,14))</f>
        <v/>
      </c>
      <c r="O8" s="141"/>
    </row>
    <row r="9" spans="1:15" ht="24.75" customHeight="1" x14ac:dyDescent="0.15">
      <c r="A9" s="138"/>
      <c r="B9" s="59" t="str">
        <f>IF(O8="","",VLOOKUP(O8,データ入力!$A$5:$O$97,2))</f>
        <v/>
      </c>
      <c r="C9" s="135"/>
      <c r="D9" s="140"/>
      <c r="E9" s="138"/>
      <c r="F9" s="135"/>
      <c r="G9" s="135" t="str">
        <f>IF(O8="","",VLOOKUP(O8,データ入力!$A$5:$O$97,8))</f>
        <v/>
      </c>
      <c r="H9" s="135"/>
      <c r="I9" s="135"/>
      <c r="J9" s="140"/>
      <c r="K9" s="137"/>
      <c r="L9" s="138"/>
      <c r="M9" s="138"/>
      <c r="N9" s="138"/>
      <c r="O9" s="142"/>
    </row>
    <row r="10" spans="1:15" ht="13.5" customHeight="1" x14ac:dyDescent="0.15">
      <c r="A10" s="138">
        <v>3</v>
      </c>
      <c r="B10" s="8" t="str">
        <f>IF(O10="","",VLOOKUP(O10,データ入力!$A$5:$O$97,3))</f>
        <v/>
      </c>
      <c r="C10" s="134"/>
      <c r="D10" s="140" t="str">
        <f>IF(O10="","",VLOOKUP(O10,データ入力!$A$5:$O$97,4))</f>
        <v/>
      </c>
      <c r="E10" s="138" t="str">
        <f>IF(O10="","",VLOOKUP(O10,データ入力!$A$5:$O$97,5))</f>
        <v/>
      </c>
      <c r="F10" s="134" t="str">
        <f>IF(O10="","",IF(VLOOKUP(O10,データ入力!$A$5:$O$97,6)="男","",VLOOKUP(O10,データ入力!$A$5:$O$97,6)))</f>
        <v/>
      </c>
      <c r="G10" s="9" t="s">
        <v>22</v>
      </c>
      <c r="H10" s="10" t="str">
        <f>IF(O10="","",VLOOKUP(O10,データ入力!$A$5:$O$97,7))</f>
        <v/>
      </c>
      <c r="I10" s="134" t="str">
        <f>IF(O10="","",VLOOKUP(O10,データ入力!$A$5:$O$97,9))</f>
        <v/>
      </c>
      <c r="J10" s="140" t="str">
        <f>IF(O10="","",VLOOKUP(O10,データ入力!$A$5:$O$97,12))</f>
        <v/>
      </c>
      <c r="K10" s="137" t="str">
        <f>IF(O10="","",IF(VLOOKUP(O10,データ入力!$A$5:$O$97,14)="静岡県","",(VLOOKUP(O10,データ入力!$A$5:$O$97,14))))</f>
        <v/>
      </c>
      <c r="L10" s="138" t="str">
        <f>IF(O10="","",VLOOKUP(O10,データ入力!$A$5:$O$97,10))</f>
        <v/>
      </c>
      <c r="M10" s="138" t="str">
        <f>IF(O10="","",VLOOKUP(O10,データ入力!$A$5:$O$97,15))</f>
        <v/>
      </c>
      <c r="N10" s="138" t="str">
        <f>IF(O10="","",VLOOKUP(O10,データ入力!$A$5:$O$97,14))</f>
        <v/>
      </c>
      <c r="O10" s="141"/>
    </row>
    <row r="11" spans="1:15" ht="24.75" customHeight="1" x14ac:dyDescent="0.15">
      <c r="A11" s="138"/>
      <c r="B11" s="59" t="str">
        <f>IF(O10="","",VLOOKUP(O10,データ入力!$A$5:$O$97,2))</f>
        <v/>
      </c>
      <c r="C11" s="135"/>
      <c r="D11" s="140"/>
      <c r="E11" s="138"/>
      <c r="F11" s="135"/>
      <c r="G11" s="135" t="str">
        <f>IF(O10="","",VLOOKUP(O10,データ入力!$A$5:$O$97,8))</f>
        <v/>
      </c>
      <c r="H11" s="135"/>
      <c r="I11" s="135"/>
      <c r="J11" s="140"/>
      <c r="K11" s="137"/>
      <c r="L11" s="138"/>
      <c r="M11" s="138"/>
      <c r="N11" s="138"/>
      <c r="O11" s="142"/>
    </row>
    <row r="12" spans="1:15" ht="13.5" customHeight="1" x14ac:dyDescent="0.15">
      <c r="A12" s="138">
        <v>4</v>
      </c>
      <c r="B12" s="8" t="str">
        <f>IF(O12="","",VLOOKUP(O12,データ入力!$A$5:$O$97,3))</f>
        <v/>
      </c>
      <c r="C12" s="134"/>
      <c r="D12" s="140" t="str">
        <f>IF(O12="","",VLOOKUP(O12,データ入力!$A$5:$O$97,4))</f>
        <v/>
      </c>
      <c r="E12" s="138" t="str">
        <f>IF(O12="","",VLOOKUP(O12,データ入力!$A$5:$O$97,5))</f>
        <v/>
      </c>
      <c r="F12" s="134" t="str">
        <f>IF(O12="","",IF(VLOOKUP(O12,データ入力!$A$5:$O$97,6)="男","",VLOOKUP(O12,データ入力!$A$5:$O$97,6)))</f>
        <v/>
      </c>
      <c r="G12" s="9" t="s">
        <v>22</v>
      </c>
      <c r="H12" s="10" t="str">
        <f>IF(O12="","",VLOOKUP(O12,データ入力!$A$5:$O$97,7))</f>
        <v/>
      </c>
      <c r="I12" s="134" t="str">
        <f>IF(O12="","",VLOOKUP(O12,データ入力!$A$5:$O$97,9))</f>
        <v/>
      </c>
      <c r="J12" s="140" t="str">
        <f>IF(O12="","",VLOOKUP(O12,データ入力!$A$5:$O$97,12))</f>
        <v/>
      </c>
      <c r="K12" s="137" t="str">
        <f>IF(O12="","",IF(VLOOKUP(O12,データ入力!$A$5:$O$97,14)="静岡県","",(VLOOKUP(O12,データ入力!$A$5:$O$97,14))))</f>
        <v/>
      </c>
      <c r="L12" s="138" t="str">
        <f>IF(O12="","",VLOOKUP(O12,データ入力!$A$5:$O$97,10))</f>
        <v/>
      </c>
      <c r="M12" s="138" t="str">
        <f>IF(O12="","",VLOOKUP(O12,データ入力!$A$5:$O$97,15))</f>
        <v/>
      </c>
      <c r="N12" s="138" t="str">
        <f>IF(O12="","",VLOOKUP(O12,データ入力!$A$5:$O$97,14))</f>
        <v/>
      </c>
      <c r="O12" s="141"/>
    </row>
    <row r="13" spans="1:15" ht="24.75" customHeight="1" x14ac:dyDescent="0.15">
      <c r="A13" s="138"/>
      <c r="B13" s="59" t="str">
        <f>IF(O12="","",VLOOKUP(O12,データ入力!$A$5:$O$97,2))</f>
        <v/>
      </c>
      <c r="C13" s="135"/>
      <c r="D13" s="140"/>
      <c r="E13" s="138"/>
      <c r="F13" s="135"/>
      <c r="G13" s="135" t="str">
        <f>IF(O12="","",VLOOKUP(O12,データ入力!$A$5:$O$97,8))</f>
        <v/>
      </c>
      <c r="H13" s="135"/>
      <c r="I13" s="135"/>
      <c r="J13" s="140"/>
      <c r="K13" s="137"/>
      <c r="L13" s="138"/>
      <c r="M13" s="138"/>
      <c r="N13" s="138"/>
      <c r="O13" s="142"/>
    </row>
    <row r="14" spans="1:15" ht="13.5" customHeight="1" x14ac:dyDescent="0.15">
      <c r="A14" s="138">
        <v>5</v>
      </c>
      <c r="B14" s="8" t="str">
        <f>IF(O14="","",VLOOKUP(O14,データ入力!$A$5:$O$97,3))</f>
        <v/>
      </c>
      <c r="C14" s="134"/>
      <c r="D14" s="140" t="str">
        <f>IF(O14="","",VLOOKUP(O14,データ入力!$A$5:$O$97,4))</f>
        <v/>
      </c>
      <c r="E14" s="138" t="str">
        <f>IF(O14="","",VLOOKUP(O14,データ入力!$A$5:$O$97,5))</f>
        <v/>
      </c>
      <c r="F14" s="134" t="str">
        <f>IF(O14="","",IF(VLOOKUP(O14,データ入力!$A$5:$O$97,6)="男","",VLOOKUP(O14,データ入力!$A$5:$O$97,6)))</f>
        <v/>
      </c>
      <c r="G14" s="9" t="s">
        <v>22</v>
      </c>
      <c r="H14" s="10" t="str">
        <f>IF(O14="","",VLOOKUP(O14,データ入力!$A$5:$O$97,7))</f>
        <v/>
      </c>
      <c r="I14" s="134" t="str">
        <f>IF(O14="","",VLOOKUP(O14,データ入力!$A$5:$O$97,9))</f>
        <v/>
      </c>
      <c r="J14" s="140" t="str">
        <f>IF(O14="","",VLOOKUP(O14,データ入力!$A$5:$O$97,12))</f>
        <v/>
      </c>
      <c r="K14" s="137" t="str">
        <f>IF(O14="","",IF(VLOOKUP(O14,データ入力!$A$5:$O$97,14)="静岡県","",(VLOOKUP(O14,データ入力!$A$5:$O$97,14))))</f>
        <v/>
      </c>
      <c r="L14" s="138" t="str">
        <f>IF(O14="","",VLOOKUP(O14,データ入力!$A$5:$O$97,10))</f>
        <v/>
      </c>
      <c r="M14" s="138" t="str">
        <f>IF(O14="","",VLOOKUP(O14,データ入力!$A$5:$O$97,15))</f>
        <v/>
      </c>
      <c r="N14" s="138" t="str">
        <f>IF(O14="","",VLOOKUP(O14,データ入力!$A$5:$O$97,14))</f>
        <v/>
      </c>
      <c r="O14" s="141"/>
    </row>
    <row r="15" spans="1:15" ht="24.75" customHeight="1" x14ac:dyDescent="0.15">
      <c r="A15" s="138"/>
      <c r="B15" s="59" t="str">
        <f>IF(O14="","",VLOOKUP(O14,データ入力!$A$5:$O$97,2))</f>
        <v/>
      </c>
      <c r="C15" s="135"/>
      <c r="D15" s="140"/>
      <c r="E15" s="138"/>
      <c r="F15" s="135"/>
      <c r="G15" s="135" t="str">
        <f>IF(O14="","",VLOOKUP(O14,データ入力!$A$5:$O$97,8))</f>
        <v/>
      </c>
      <c r="H15" s="135"/>
      <c r="I15" s="135"/>
      <c r="J15" s="140"/>
      <c r="K15" s="137"/>
      <c r="L15" s="138"/>
      <c r="M15" s="138"/>
      <c r="N15" s="138"/>
      <c r="O15" s="142"/>
    </row>
    <row r="16" spans="1:15" ht="13.5" customHeight="1" x14ac:dyDescent="0.15">
      <c r="A16" s="138">
        <v>6</v>
      </c>
      <c r="B16" s="8" t="str">
        <f>IF(O16="","",VLOOKUP(O16,データ入力!$A$5:$O$97,3))</f>
        <v/>
      </c>
      <c r="C16" s="134"/>
      <c r="D16" s="140" t="str">
        <f>IF(O16="","",VLOOKUP(O16,データ入力!$A$5:$O$97,4))</f>
        <v/>
      </c>
      <c r="E16" s="138" t="str">
        <f>IF(O16="","",VLOOKUP(O16,データ入力!$A$5:$O$97,5))</f>
        <v/>
      </c>
      <c r="F16" s="134" t="str">
        <f>IF(O16="","",IF(VLOOKUP(O16,データ入力!$A$5:$O$97,6)="男","",VLOOKUP(O16,データ入力!$A$5:$O$97,6)))</f>
        <v/>
      </c>
      <c r="G16" s="9" t="s">
        <v>22</v>
      </c>
      <c r="H16" s="10" t="str">
        <f>IF(O16="","",VLOOKUP(O16,データ入力!$A$5:$O$97,7))</f>
        <v/>
      </c>
      <c r="I16" s="134" t="str">
        <f>IF(O16="","",VLOOKUP(O16,データ入力!$A$5:$O$97,9))</f>
        <v/>
      </c>
      <c r="J16" s="140" t="str">
        <f>IF(O16="","",VLOOKUP(O16,データ入力!$A$5:$O$97,12))</f>
        <v/>
      </c>
      <c r="K16" s="137" t="str">
        <f>IF(O16="","",IF(VLOOKUP(O16,データ入力!$A$5:$O$97,14)="静岡県","",(VLOOKUP(O16,データ入力!$A$5:$O$97,14))))</f>
        <v/>
      </c>
      <c r="L16" s="138" t="str">
        <f>IF(O16="","",VLOOKUP(O16,データ入力!$A$5:$O$97,10))</f>
        <v/>
      </c>
      <c r="M16" s="138" t="str">
        <f>IF(O16="","",VLOOKUP(O16,データ入力!$A$5:$O$97,15))</f>
        <v/>
      </c>
      <c r="N16" s="138" t="str">
        <f>IF(O16="","",VLOOKUP(O16,データ入力!$A$5:$O$97,14))</f>
        <v/>
      </c>
      <c r="O16" s="139"/>
    </row>
    <row r="17" spans="1:15" ht="24.75" customHeight="1" x14ac:dyDescent="0.15">
      <c r="A17" s="138"/>
      <c r="B17" s="59" t="str">
        <f>IF(O16="","",VLOOKUP(O16,データ入力!$A$5:$O$97,2))</f>
        <v/>
      </c>
      <c r="C17" s="135"/>
      <c r="D17" s="140"/>
      <c r="E17" s="138"/>
      <c r="F17" s="135"/>
      <c r="G17" s="135" t="str">
        <f>IF(O16="","",VLOOKUP(O16,データ入力!$A$5:$O$97,8))</f>
        <v/>
      </c>
      <c r="H17" s="135"/>
      <c r="I17" s="135"/>
      <c r="J17" s="140"/>
      <c r="K17" s="137"/>
      <c r="L17" s="138"/>
      <c r="M17" s="138"/>
      <c r="N17" s="138"/>
      <c r="O17" s="139"/>
    </row>
    <row r="18" spans="1:15" ht="13.5" customHeight="1" x14ac:dyDescent="0.15">
      <c r="A18" s="138">
        <v>7</v>
      </c>
      <c r="B18" s="8" t="str">
        <f>IF(O18="","",VLOOKUP(O18,データ入力!$A$5:$O$97,3))</f>
        <v/>
      </c>
      <c r="C18" s="134"/>
      <c r="D18" s="140" t="str">
        <f>IF(O18="","",VLOOKUP(O18,データ入力!$A$5:$O$97,4))</f>
        <v/>
      </c>
      <c r="E18" s="138" t="str">
        <f>IF(O18="","",VLOOKUP(O18,データ入力!$A$5:$O$97,5))</f>
        <v/>
      </c>
      <c r="F18" s="134" t="str">
        <f>IF(O18="","",IF(VLOOKUP(O18,データ入力!$A$5:$O$97,6)="男","",VLOOKUP(O18,データ入力!$A$5:$O$97,6)))</f>
        <v/>
      </c>
      <c r="G18" s="9" t="s">
        <v>22</v>
      </c>
      <c r="H18" s="10" t="str">
        <f>IF(O18="","",VLOOKUP(O18,データ入力!$A$5:$O$97,7))</f>
        <v/>
      </c>
      <c r="I18" s="134" t="str">
        <f>IF(O18="","",VLOOKUP(O18,データ入力!$A$5:$O$97,9))</f>
        <v/>
      </c>
      <c r="J18" s="140" t="str">
        <f>IF(O18="","",VLOOKUP(O18,データ入力!$A$5:$O$97,12))</f>
        <v/>
      </c>
      <c r="K18" s="137" t="str">
        <f>IF(O18="","",IF(VLOOKUP(O18,データ入力!$A$5:$O$97,14)="静岡県","",(VLOOKUP(O18,データ入力!$A$5:$O$97,14))))</f>
        <v/>
      </c>
      <c r="L18" s="138" t="str">
        <f>IF(O18="","",VLOOKUP(O18,データ入力!$A$5:$O$97,10))</f>
        <v/>
      </c>
      <c r="M18" s="138" t="str">
        <f>IF(O18="","",VLOOKUP(O18,データ入力!$A$5:$O$97,15))</f>
        <v/>
      </c>
      <c r="N18" s="138" t="str">
        <f>IF(O18="","",VLOOKUP(O18,データ入力!$A$5:$O$97,14))</f>
        <v/>
      </c>
      <c r="O18" s="139"/>
    </row>
    <row r="19" spans="1:15" ht="24.75" customHeight="1" x14ac:dyDescent="0.15">
      <c r="A19" s="138"/>
      <c r="B19" s="59" t="str">
        <f>IF(O18="","",VLOOKUP(O18,データ入力!$A$5:$O$97,2))</f>
        <v/>
      </c>
      <c r="C19" s="135"/>
      <c r="D19" s="140"/>
      <c r="E19" s="138"/>
      <c r="F19" s="135"/>
      <c r="G19" s="135" t="str">
        <f>IF(O18="","",VLOOKUP(O18,データ入力!$A$5:$O$97,8))</f>
        <v/>
      </c>
      <c r="H19" s="135"/>
      <c r="I19" s="135"/>
      <c r="J19" s="140"/>
      <c r="K19" s="137"/>
      <c r="L19" s="138"/>
      <c r="M19" s="138"/>
      <c r="N19" s="138"/>
      <c r="O19" s="139"/>
    </row>
    <row r="20" spans="1:15" ht="13.5" customHeight="1" x14ac:dyDescent="0.15">
      <c r="A20" s="138">
        <v>8</v>
      </c>
      <c r="B20" s="8" t="str">
        <f>IF(O20="","",VLOOKUP(O20,データ入力!$A$5:$O$97,3))</f>
        <v/>
      </c>
      <c r="C20" s="134"/>
      <c r="D20" s="140" t="str">
        <f>IF(O20="","",VLOOKUP(O20,データ入力!$A$5:$O$97,4))</f>
        <v/>
      </c>
      <c r="E20" s="138" t="str">
        <f>IF(O20="","",VLOOKUP(O20,データ入力!$A$5:$O$97,5))</f>
        <v/>
      </c>
      <c r="F20" s="134" t="str">
        <f>IF(O20="","",IF(VLOOKUP(O20,データ入力!$A$5:$O$97,6)="男","",VLOOKUP(O20,データ入力!$A$5:$O$97,6)))</f>
        <v/>
      </c>
      <c r="G20" s="9" t="s">
        <v>22</v>
      </c>
      <c r="H20" s="10" t="str">
        <f>IF(O20="","",VLOOKUP(O20,データ入力!$A$5:$O$97,7))</f>
        <v/>
      </c>
      <c r="I20" s="134" t="str">
        <f>IF(O20="","",VLOOKUP(O20,データ入力!$A$5:$O$97,9))</f>
        <v/>
      </c>
      <c r="J20" s="140" t="str">
        <f>IF(O20="","",VLOOKUP(O20,データ入力!$A$5:$O$97,12))</f>
        <v/>
      </c>
      <c r="K20" s="137" t="str">
        <f>IF(O20="","",IF(VLOOKUP(O20,データ入力!$A$5:$O$97,14)="静岡県","",(VLOOKUP(O20,データ入力!$A$5:$O$97,14))))</f>
        <v/>
      </c>
      <c r="L20" s="138" t="str">
        <f>IF(O20="","",VLOOKUP(O20,データ入力!$A$5:$O$97,10))</f>
        <v/>
      </c>
      <c r="M20" s="138" t="str">
        <f>IF(O20="","",VLOOKUP(O20,データ入力!$A$5:$O$97,15))</f>
        <v/>
      </c>
      <c r="N20" s="138" t="str">
        <f>IF(O20="","",VLOOKUP(O20,データ入力!$A$5:$O$97,14))</f>
        <v/>
      </c>
      <c r="O20" s="139"/>
    </row>
    <row r="21" spans="1:15" ht="24.75" customHeight="1" x14ac:dyDescent="0.15">
      <c r="A21" s="138"/>
      <c r="B21" s="59" t="str">
        <f>IF(O20="","",VLOOKUP(O20,データ入力!$A$5:$O$97,2))</f>
        <v/>
      </c>
      <c r="C21" s="135"/>
      <c r="D21" s="140"/>
      <c r="E21" s="138"/>
      <c r="F21" s="135"/>
      <c r="G21" s="135" t="str">
        <f>IF(O20="","",VLOOKUP(O20,データ入力!$A$5:$O$97,8))</f>
        <v/>
      </c>
      <c r="H21" s="135"/>
      <c r="I21" s="135"/>
      <c r="J21" s="140"/>
      <c r="K21" s="137"/>
      <c r="L21" s="138"/>
      <c r="M21" s="138"/>
      <c r="N21" s="138"/>
      <c r="O21" s="139"/>
    </row>
    <row r="22" spans="1:15" ht="13.5" customHeight="1" x14ac:dyDescent="0.15">
      <c r="A22" s="138">
        <v>9</v>
      </c>
      <c r="B22" s="8" t="str">
        <f>IF(O22="","",VLOOKUP(O22,データ入力!$A$5:$O$97,3))</f>
        <v/>
      </c>
      <c r="C22" s="134"/>
      <c r="D22" s="140" t="str">
        <f>IF(O22="","",VLOOKUP(O22,データ入力!$A$5:$O$97,4))</f>
        <v/>
      </c>
      <c r="E22" s="138" t="str">
        <f>IF(O22="","",VLOOKUP(O22,データ入力!$A$5:$O$97,5))</f>
        <v/>
      </c>
      <c r="F22" s="134" t="str">
        <f>IF(O22="","",IF(VLOOKUP(O22,データ入力!$A$5:$O$97,6)="男","",VLOOKUP(O22,データ入力!$A$5:$O$97,6)))</f>
        <v/>
      </c>
      <c r="G22" s="9" t="s">
        <v>22</v>
      </c>
      <c r="H22" s="10" t="str">
        <f>IF(O22="","",VLOOKUP(O22,データ入力!$A$5:$O$97,7))</f>
        <v/>
      </c>
      <c r="I22" s="134" t="str">
        <f>IF(O22="","",VLOOKUP(O22,データ入力!$A$5:$O$97,9))</f>
        <v/>
      </c>
      <c r="J22" s="140" t="str">
        <f>IF(O22="","",VLOOKUP(O22,データ入力!$A$5:$O$97,12))</f>
        <v/>
      </c>
      <c r="K22" s="137" t="str">
        <f>IF(O22="","",IF(VLOOKUP(O22,データ入力!$A$5:$O$97,14)="静岡県","",(VLOOKUP(O22,データ入力!$A$5:$O$97,14))))</f>
        <v/>
      </c>
      <c r="L22" s="138" t="str">
        <f>IF(O22="","",VLOOKUP(O22,データ入力!$A$5:$O$97,10))</f>
        <v/>
      </c>
      <c r="M22" s="138" t="str">
        <f>IF(O22="","",VLOOKUP(O22,データ入力!$A$5:$O$97,15))</f>
        <v/>
      </c>
      <c r="N22" s="138" t="str">
        <f>IF(O22="","",VLOOKUP(O22,データ入力!$A$5:$O$97,14))</f>
        <v/>
      </c>
      <c r="O22" s="139"/>
    </row>
    <row r="23" spans="1:15" ht="24.75" customHeight="1" x14ac:dyDescent="0.15">
      <c r="A23" s="138"/>
      <c r="B23" s="59" t="str">
        <f>IF(O22="","",VLOOKUP(O22,データ入力!$A$5:$O$97,2))</f>
        <v/>
      </c>
      <c r="C23" s="135"/>
      <c r="D23" s="140"/>
      <c r="E23" s="138"/>
      <c r="F23" s="135"/>
      <c r="G23" s="135" t="str">
        <f>IF(O22="","",VLOOKUP(O22,データ入力!$A$5:$O$97,8))</f>
        <v/>
      </c>
      <c r="H23" s="135"/>
      <c r="I23" s="135"/>
      <c r="J23" s="140"/>
      <c r="K23" s="137"/>
      <c r="L23" s="138"/>
      <c r="M23" s="138"/>
      <c r="N23" s="138"/>
      <c r="O23" s="139"/>
    </row>
    <row r="24" spans="1:15" ht="13.5" customHeight="1" x14ac:dyDescent="0.15">
      <c r="A24" s="138">
        <v>10</v>
      </c>
      <c r="B24" s="8" t="str">
        <f>IF(O24="","",VLOOKUP(O24,データ入力!$A$5:$O$97,3))</f>
        <v/>
      </c>
      <c r="C24" s="134"/>
      <c r="D24" s="140" t="str">
        <f>IF(O24="","",VLOOKUP(O24,データ入力!$A$5:$O$97,4))</f>
        <v/>
      </c>
      <c r="E24" s="138" t="str">
        <f>IF(O24="","",VLOOKUP(O24,データ入力!$A$5:$O$97,5))</f>
        <v/>
      </c>
      <c r="F24" s="134" t="str">
        <f>IF(O24="","",IF(VLOOKUP(O24,データ入力!$A$5:$O$97,6)="男","",VLOOKUP(O24,データ入力!$A$5:$O$97,6)))</f>
        <v/>
      </c>
      <c r="G24" s="9" t="s">
        <v>22</v>
      </c>
      <c r="H24" s="10" t="str">
        <f>IF(O24="","",VLOOKUP(O24,データ入力!$A$5:$O$97,7))</f>
        <v/>
      </c>
      <c r="I24" s="134" t="str">
        <f>IF(O24="","",VLOOKUP(O24,データ入力!$A$5:$O$97,9))</f>
        <v/>
      </c>
      <c r="J24" s="140" t="str">
        <f>IF(O24="","",VLOOKUP(O24,データ入力!$A$5:$O$97,12))</f>
        <v/>
      </c>
      <c r="K24" s="137" t="str">
        <f>IF(O24="","",IF(VLOOKUP(O24,データ入力!$A$5:$O$97,14)="静岡県","",(VLOOKUP(O24,データ入力!$A$5:$O$97,14))))</f>
        <v/>
      </c>
      <c r="L24" s="138" t="str">
        <f>IF(O24="","",VLOOKUP(O24,データ入力!$A$5:$O$97,10))</f>
        <v/>
      </c>
      <c r="M24" s="138" t="str">
        <f>IF(O24="","",VLOOKUP(O24,データ入力!$A$5:$O$97,15))</f>
        <v/>
      </c>
      <c r="N24" s="138" t="str">
        <f>IF(O24="","",VLOOKUP(O24,データ入力!$A$5:$O$97,14))</f>
        <v/>
      </c>
      <c r="O24" s="139"/>
    </row>
    <row r="25" spans="1:15" ht="24.75" customHeight="1" x14ac:dyDescent="0.15">
      <c r="A25" s="138"/>
      <c r="B25" s="59" t="str">
        <f>IF(O24="","",VLOOKUP(O24,データ入力!$A$5:$O$97,2))</f>
        <v/>
      </c>
      <c r="C25" s="135"/>
      <c r="D25" s="140"/>
      <c r="E25" s="138"/>
      <c r="F25" s="135"/>
      <c r="G25" s="135" t="str">
        <f>IF(O24="","",VLOOKUP(O24,データ入力!$A$5:$O$97,8))</f>
        <v/>
      </c>
      <c r="H25" s="135"/>
      <c r="I25" s="135"/>
      <c r="J25" s="140"/>
      <c r="K25" s="137"/>
      <c r="L25" s="138"/>
      <c r="M25" s="138"/>
      <c r="N25" s="138"/>
      <c r="O25" s="139"/>
    </row>
    <row r="26" spans="1:15" ht="17.25" customHeight="1" x14ac:dyDescent="0.15">
      <c r="A26" s="136" t="s">
        <v>74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15" ht="17.25" customHeight="1" x14ac:dyDescent="0.15">
      <c r="A27" s="133" t="s">
        <v>75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5" ht="17.25" customHeight="1" x14ac:dyDescent="0.15">
      <c r="A28" s="133" t="s">
        <v>76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5" ht="17.25" customHeight="1" x14ac:dyDescent="0.15">
      <c r="A29" s="133" t="s">
        <v>77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1:15" ht="17.25" customHeight="1" x14ac:dyDescent="0.15">
      <c r="A30" s="133" t="s">
        <v>78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</sheetData>
  <mergeCells count="142">
    <mergeCell ref="O14:O15"/>
    <mergeCell ref="O12:O13"/>
    <mergeCell ref="A1:J1"/>
    <mergeCell ref="K1:N1"/>
    <mergeCell ref="L2:N2"/>
    <mergeCell ref="A3:B3"/>
    <mergeCell ref="L3:N3"/>
    <mergeCell ref="G5:H5"/>
    <mergeCell ref="A6:A7"/>
    <mergeCell ref="D6:D7"/>
    <mergeCell ref="A8:A9"/>
    <mergeCell ref="D8:D9"/>
    <mergeCell ref="E8:E9"/>
    <mergeCell ref="F8:F9"/>
    <mergeCell ref="I8:I9"/>
    <mergeCell ref="J8:J9"/>
    <mergeCell ref="E6:E7"/>
    <mergeCell ref="F6:F7"/>
    <mergeCell ref="I6:I7"/>
    <mergeCell ref="J6:J7"/>
    <mergeCell ref="K8:K9"/>
    <mergeCell ref="L8:L9"/>
    <mergeCell ref="M8:M9"/>
    <mergeCell ref="N8:N9"/>
    <mergeCell ref="O8:O9"/>
    <mergeCell ref="G9:H9"/>
    <mergeCell ref="M6:M7"/>
    <mergeCell ref="N6:N7"/>
    <mergeCell ref="O6:O7"/>
    <mergeCell ref="G7:H7"/>
    <mergeCell ref="K6:K7"/>
    <mergeCell ref="L6:L7"/>
    <mergeCell ref="K10:K11"/>
    <mergeCell ref="L10:L11"/>
    <mergeCell ref="M10:M11"/>
    <mergeCell ref="N10:N11"/>
    <mergeCell ref="O10:O11"/>
    <mergeCell ref="G11:H11"/>
    <mergeCell ref="A10:A11"/>
    <mergeCell ref="D10:D11"/>
    <mergeCell ref="E10:E11"/>
    <mergeCell ref="F10:F11"/>
    <mergeCell ref="I10:I11"/>
    <mergeCell ref="J10:J11"/>
    <mergeCell ref="A14:A15"/>
    <mergeCell ref="D14:D15"/>
    <mergeCell ref="E14:E15"/>
    <mergeCell ref="F14:F15"/>
    <mergeCell ref="I14:I15"/>
    <mergeCell ref="A12:A13"/>
    <mergeCell ref="D12:D13"/>
    <mergeCell ref="E12:E13"/>
    <mergeCell ref="F12:F13"/>
    <mergeCell ref="I12:I13"/>
    <mergeCell ref="J14:J15"/>
    <mergeCell ref="L14:L15"/>
    <mergeCell ref="M14:M15"/>
    <mergeCell ref="N14:N15"/>
    <mergeCell ref="G15:H15"/>
    <mergeCell ref="K12:K13"/>
    <mergeCell ref="L12:L13"/>
    <mergeCell ref="M12:M13"/>
    <mergeCell ref="N12:N13"/>
    <mergeCell ref="G13:H13"/>
    <mergeCell ref="J12:J13"/>
    <mergeCell ref="O18:O19"/>
    <mergeCell ref="G19:H19"/>
    <mergeCell ref="A18:A19"/>
    <mergeCell ref="D18:D19"/>
    <mergeCell ref="E18:E19"/>
    <mergeCell ref="F18:F19"/>
    <mergeCell ref="I18:I19"/>
    <mergeCell ref="J18:J19"/>
    <mergeCell ref="K16:K17"/>
    <mergeCell ref="L16:L17"/>
    <mergeCell ref="M16:M17"/>
    <mergeCell ref="N16:N17"/>
    <mergeCell ref="O16:O17"/>
    <mergeCell ref="G17:H17"/>
    <mergeCell ref="A16:A17"/>
    <mergeCell ref="D16:D17"/>
    <mergeCell ref="E16:E17"/>
    <mergeCell ref="F16:F17"/>
    <mergeCell ref="I16:I17"/>
    <mergeCell ref="J16:J17"/>
    <mergeCell ref="O22:O23"/>
    <mergeCell ref="G23:H23"/>
    <mergeCell ref="A22:A23"/>
    <mergeCell ref="D22:D23"/>
    <mergeCell ref="E22:E23"/>
    <mergeCell ref="F22:F23"/>
    <mergeCell ref="I22:I23"/>
    <mergeCell ref="J22:J23"/>
    <mergeCell ref="K20:K21"/>
    <mergeCell ref="L20:L21"/>
    <mergeCell ref="M20:M21"/>
    <mergeCell ref="N20:N21"/>
    <mergeCell ref="O20:O21"/>
    <mergeCell ref="G21:H21"/>
    <mergeCell ref="A20:A21"/>
    <mergeCell ref="D20:D21"/>
    <mergeCell ref="E20:E21"/>
    <mergeCell ref="F20:F21"/>
    <mergeCell ref="I20:I21"/>
    <mergeCell ref="J20:J21"/>
    <mergeCell ref="A30:N30"/>
    <mergeCell ref="K24:K25"/>
    <mergeCell ref="L24:L25"/>
    <mergeCell ref="M24:M25"/>
    <mergeCell ref="N24:N25"/>
    <mergeCell ref="O24:O25"/>
    <mergeCell ref="G25:H25"/>
    <mergeCell ref="A24:A25"/>
    <mergeCell ref="D24:D25"/>
    <mergeCell ref="E24:E25"/>
    <mergeCell ref="F24:F25"/>
    <mergeCell ref="I24:I25"/>
    <mergeCell ref="J24:J25"/>
    <mergeCell ref="E3:G3"/>
    <mergeCell ref="A29:N2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A26:N26"/>
    <mergeCell ref="A27:N27"/>
    <mergeCell ref="A28:N28"/>
    <mergeCell ref="K22:K23"/>
    <mergeCell ref="L22:L23"/>
    <mergeCell ref="M22:M23"/>
    <mergeCell ref="N22:N23"/>
    <mergeCell ref="K18:K19"/>
    <mergeCell ref="L18:L19"/>
    <mergeCell ref="M18:M19"/>
    <mergeCell ref="N18:N19"/>
    <mergeCell ref="K14:K15"/>
  </mergeCells>
  <phoneticPr fontId="8"/>
  <conditionalFormatting sqref="N6:N25">
    <cfRule type="cellIs" dxfId="1" priority="1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0"/>
  <sheetViews>
    <sheetView view="pageBreakPreview" zoomScale="85" zoomScaleNormal="100" zoomScaleSheetLayoutView="85" workbookViewId="0">
      <selection activeCell="B7" sqref="B7"/>
    </sheetView>
  </sheetViews>
  <sheetFormatPr defaultColWidth="9" defaultRowHeight="13.5" x14ac:dyDescent="0.15"/>
  <cols>
    <col min="1" max="1" width="4.125" style="2" customWidth="1"/>
    <col min="2" max="2" width="17.625" style="2" customWidth="1"/>
    <col min="3" max="3" width="5.125" style="2" customWidth="1"/>
    <col min="4" max="4" width="10.625" style="2" customWidth="1"/>
    <col min="5" max="6" width="4" style="2" customWidth="1"/>
    <col min="7" max="7" width="2.25" style="2" customWidth="1"/>
    <col min="8" max="8" width="30.5" style="2" customWidth="1"/>
    <col min="9" max="9" width="10.5" style="2" customWidth="1"/>
    <col min="10" max="10" width="7.625" style="2" customWidth="1"/>
    <col min="11" max="11" width="8.125" style="2" customWidth="1"/>
    <col min="12" max="12" width="13.625" style="2" customWidth="1"/>
    <col min="13" max="14" width="9.875" style="2" customWidth="1"/>
    <col min="15" max="15" width="34.875" style="2" customWidth="1"/>
    <col min="16" max="16384" width="9" style="2"/>
  </cols>
  <sheetData>
    <row r="1" spans="1:15" ht="27.75" customHeight="1" x14ac:dyDescent="0.2">
      <c r="A1" s="143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4" t="s">
        <v>29</v>
      </c>
      <c r="L1" s="144"/>
      <c r="M1" s="144"/>
      <c r="N1" s="144"/>
    </row>
    <row r="2" spans="1:15" ht="17.25" customHeight="1" x14ac:dyDescent="0.15">
      <c r="K2" s="22" t="s">
        <v>27</v>
      </c>
      <c r="L2" s="145">
        <f>データ入力!C2</f>
        <v>0</v>
      </c>
      <c r="M2" s="145"/>
      <c r="N2" s="145"/>
    </row>
    <row r="3" spans="1:15" ht="17.25" customHeight="1" x14ac:dyDescent="0.15">
      <c r="A3" s="146">
        <f ca="1">TODAY()</f>
        <v>45027</v>
      </c>
      <c r="B3" s="146"/>
      <c r="C3" s="103"/>
      <c r="D3" s="3"/>
      <c r="K3" s="22" t="s">
        <v>28</v>
      </c>
      <c r="L3" s="145">
        <f>データ入力!B2</f>
        <v>0</v>
      </c>
      <c r="M3" s="145"/>
      <c r="N3" s="145"/>
    </row>
    <row r="4" spans="1:15" ht="4.5" customHeight="1" x14ac:dyDescent="0.15">
      <c r="K4" s="4"/>
      <c r="L4" s="4"/>
      <c r="M4" s="4"/>
      <c r="N4" s="4"/>
    </row>
    <row r="5" spans="1:15" ht="18.75" customHeight="1" x14ac:dyDescent="0.15">
      <c r="A5" s="5" t="s">
        <v>18</v>
      </c>
      <c r="B5" s="6" t="s">
        <v>31</v>
      </c>
      <c r="C5" s="100" t="s">
        <v>80</v>
      </c>
      <c r="D5" s="6" t="s">
        <v>19</v>
      </c>
      <c r="E5" s="6" t="s">
        <v>20</v>
      </c>
      <c r="F5" s="6" t="s">
        <v>21</v>
      </c>
      <c r="G5" s="138" t="s">
        <v>32</v>
      </c>
      <c r="H5" s="138"/>
      <c r="I5" s="6" t="s">
        <v>73</v>
      </c>
      <c r="J5" s="6" t="s">
        <v>23</v>
      </c>
      <c r="K5" s="6" t="s">
        <v>24</v>
      </c>
      <c r="L5" s="6" t="s">
        <v>15</v>
      </c>
      <c r="M5" s="6" t="s">
        <v>26</v>
      </c>
      <c r="N5" s="6" t="s">
        <v>25</v>
      </c>
      <c r="O5" s="23" t="s">
        <v>42</v>
      </c>
    </row>
    <row r="6" spans="1:15" ht="13.5" customHeight="1" x14ac:dyDescent="0.15">
      <c r="A6" s="138">
        <v>1</v>
      </c>
      <c r="B6" s="8" t="str">
        <f>IF(O6="","",VLOOKUP(O6,データ入力!$A$5:$O$97,3))</f>
        <v/>
      </c>
      <c r="C6" s="102"/>
      <c r="D6" s="140" t="str">
        <f>IF(O6="","",VLOOKUP(O6,データ入力!$A$5:$O$97,4))</f>
        <v/>
      </c>
      <c r="E6" s="138" t="str">
        <f>IF(O6="","",VLOOKUP(O6,データ入力!$A$5:$O$97,5))</f>
        <v/>
      </c>
      <c r="F6" s="134" t="str">
        <f>IF(O6="","",IF(VLOOKUP(O6,データ入力!$A$5:$O$97,6)="男","",VLOOKUP(O6,データ入力!$A$5:$O$97,6)))</f>
        <v/>
      </c>
      <c r="G6" s="9" t="s">
        <v>22</v>
      </c>
      <c r="H6" s="10" t="str">
        <f>IF(O6="","",VLOOKUP(O6,データ入力!$A$5:$O$97,7))</f>
        <v/>
      </c>
      <c r="I6" s="134" t="str">
        <f>IF(O6="","",VLOOKUP(O6,データ入力!$A$5:$O$97,9))</f>
        <v/>
      </c>
      <c r="J6" s="140" t="str">
        <f>IF(O6="","",VLOOKUP(O6,データ入力!$A$5:$O$97,12))</f>
        <v/>
      </c>
      <c r="K6" s="138"/>
      <c r="L6" s="138" t="str">
        <f>IF(O6="","",VLOOKUP(O6,データ入力!$A$5:$O$97,10))</f>
        <v/>
      </c>
      <c r="M6" s="138" t="str">
        <f>IF(O6="","",VLOOKUP(O6,データ入力!$A$5:$O$97,15))</f>
        <v/>
      </c>
      <c r="N6" s="138" t="str">
        <f>IF(O6="","",VLOOKUP(O6,データ入力!$A$5:$O$97,14))</f>
        <v/>
      </c>
      <c r="O6" s="139"/>
    </row>
    <row r="7" spans="1:15" ht="24.75" customHeight="1" x14ac:dyDescent="0.15">
      <c r="A7" s="138"/>
      <c r="B7" s="11" t="str">
        <f>IF(O6="","",VLOOKUP(O6,データ入力!$A$5:$O$97,2))</f>
        <v/>
      </c>
      <c r="C7" s="101"/>
      <c r="D7" s="140"/>
      <c r="E7" s="138"/>
      <c r="F7" s="135"/>
      <c r="G7" s="135" t="str">
        <f>IF(O6="","",VLOOKUP(O6,データ入力!$A$5:$O$97,8))</f>
        <v/>
      </c>
      <c r="H7" s="135"/>
      <c r="I7" s="135"/>
      <c r="J7" s="140"/>
      <c r="K7" s="138"/>
      <c r="L7" s="138"/>
      <c r="M7" s="138"/>
      <c r="N7" s="138"/>
      <c r="O7" s="139"/>
    </row>
    <row r="8" spans="1:15" ht="13.5" customHeight="1" x14ac:dyDescent="0.15">
      <c r="A8" s="138">
        <v>2</v>
      </c>
      <c r="B8" s="8" t="str">
        <f>IF(O8="","",VLOOKUP(O8,データ入力!$A$5:$O$97,3))</f>
        <v/>
      </c>
      <c r="C8" s="102"/>
      <c r="D8" s="140" t="str">
        <f>IF(O8="","",VLOOKUP(O8,データ入力!$A$5:$O$97,4))</f>
        <v/>
      </c>
      <c r="E8" s="138" t="str">
        <f>IF(O8="","",VLOOKUP(O8,データ入力!$A$5:$O$97,5))</f>
        <v/>
      </c>
      <c r="F8" s="134" t="str">
        <f>IF(O8="","",IF(VLOOKUP(O8,データ入力!$A$5:$O$97,6)="男","",VLOOKUP(O8,データ入力!$A$5:$O$97,6)))</f>
        <v/>
      </c>
      <c r="G8" s="9" t="s">
        <v>22</v>
      </c>
      <c r="H8" s="10" t="str">
        <f>IF(O8="","",VLOOKUP(O8,データ入力!$A$5:$O$97,7))</f>
        <v/>
      </c>
      <c r="I8" s="134" t="str">
        <f>IF(O8="","",VLOOKUP(O8,データ入力!$A$5:$O$97,9))</f>
        <v/>
      </c>
      <c r="J8" s="140" t="str">
        <f>IF(O8="","",VLOOKUP(O8,データ入力!$A$5:$O$97,12))</f>
        <v/>
      </c>
      <c r="K8" s="138"/>
      <c r="L8" s="138" t="str">
        <f>IF(O8="","",VLOOKUP(O8,データ入力!$A$5:$O$97,10))</f>
        <v/>
      </c>
      <c r="M8" s="138" t="str">
        <f>IF(O8="","",VLOOKUP(O8,データ入力!$A$5:$O$97,15))</f>
        <v/>
      </c>
      <c r="N8" s="138" t="str">
        <f>IF(O8="","",VLOOKUP(O8,データ入力!$A$5:$O$97,14))</f>
        <v/>
      </c>
      <c r="O8" s="139"/>
    </row>
    <row r="9" spans="1:15" ht="24.75" customHeight="1" x14ac:dyDescent="0.15">
      <c r="A9" s="138"/>
      <c r="B9" s="11" t="str">
        <f>IF(O8="","",VLOOKUP(O8,データ入力!$A$5:$O$97,2))</f>
        <v/>
      </c>
      <c r="C9" s="101"/>
      <c r="D9" s="140"/>
      <c r="E9" s="138"/>
      <c r="F9" s="135"/>
      <c r="G9" s="135" t="str">
        <f>IF(O8="","",VLOOKUP(O8,データ入力!$A$5:$O$97,8))</f>
        <v/>
      </c>
      <c r="H9" s="135"/>
      <c r="I9" s="135"/>
      <c r="J9" s="140"/>
      <c r="K9" s="138"/>
      <c r="L9" s="138"/>
      <c r="M9" s="138"/>
      <c r="N9" s="138"/>
      <c r="O9" s="139"/>
    </row>
    <row r="10" spans="1:15" ht="13.5" customHeight="1" x14ac:dyDescent="0.15">
      <c r="A10" s="138">
        <v>3</v>
      </c>
      <c r="B10" s="8" t="str">
        <f>IF(O10="","",VLOOKUP(O10,データ入力!$A$5:$O$97,3))</f>
        <v/>
      </c>
      <c r="C10" s="102"/>
      <c r="D10" s="140" t="str">
        <f>IF(O10="","",VLOOKUP(O10,データ入力!$A$5:$O$97,4))</f>
        <v/>
      </c>
      <c r="E10" s="138" t="str">
        <f>IF(O10="","",VLOOKUP(O10,データ入力!$A$5:$O$97,5))</f>
        <v/>
      </c>
      <c r="F10" s="134" t="str">
        <f>IF(O10="","",IF(VLOOKUP(O10,データ入力!$A$5:$O$97,6)="男","",VLOOKUP(O10,データ入力!$A$5:$O$97,6)))</f>
        <v/>
      </c>
      <c r="G10" s="9" t="s">
        <v>22</v>
      </c>
      <c r="H10" s="10" t="str">
        <f>IF(O10="","",VLOOKUP(O10,データ入力!$A$5:$O$97,7))</f>
        <v/>
      </c>
      <c r="I10" s="134" t="str">
        <f>IF(O10="","",VLOOKUP(O10,データ入力!$A$5:$O$97,9))</f>
        <v/>
      </c>
      <c r="J10" s="140" t="str">
        <f>IF(O10="","",VLOOKUP(O10,データ入力!$A$5:$O$97,12))</f>
        <v/>
      </c>
      <c r="K10" s="138"/>
      <c r="L10" s="138" t="str">
        <f>IF(O10="","",VLOOKUP(O10,データ入力!$A$5:$O$97,10))</f>
        <v/>
      </c>
      <c r="M10" s="138" t="str">
        <f>IF(O10="","",VLOOKUP(O10,データ入力!$A$5:$O$97,15))</f>
        <v/>
      </c>
      <c r="N10" s="138" t="str">
        <f>IF(O10="","",VLOOKUP(O10,データ入力!$A$5:$O$97,14))</f>
        <v/>
      </c>
      <c r="O10" s="139"/>
    </row>
    <row r="11" spans="1:15" ht="24.75" customHeight="1" x14ac:dyDescent="0.15">
      <c r="A11" s="138"/>
      <c r="B11" s="11" t="str">
        <f>IF(O10="","",VLOOKUP(O10,データ入力!$A$5:$O$97,2))</f>
        <v/>
      </c>
      <c r="C11" s="101"/>
      <c r="D11" s="140"/>
      <c r="E11" s="138"/>
      <c r="F11" s="135"/>
      <c r="G11" s="135" t="str">
        <f>IF(O10="","",VLOOKUP(O10,データ入力!$A$5:$O$97,8))</f>
        <v/>
      </c>
      <c r="H11" s="135"/>
      <c r="I11" s="135"/>
      <c r="J11" s="140"/>
      <c r="K11" s="138"/>
      <c r="L11" s="138"/>
      <c r="M11" s="138"/>
      <c r="N11" s="138"/>
      <c r="O11" s="139"/>
    </row>
    <row r="12" spans="1:15" ht="13.5" customHeight="1" x14ac:dyDescent="0.15">
      <c r="A12" s="138">
        <v>4</v>
      </c>
      <c r="B12" s="8" t="str">
        <f>IF(O12="","",VLOOKUP(O12,データ入力!$A$5:$O$97,3))</f>
        <v/>
      </c>
      <c r="C12" s="102"/>
      <c r="D12" s="140" t="str">
        <f>IF(O12="","",VLOOKUP(O12,データ入力!$A$5:$O$97,4))</f>
        <v/>
      </c>
      <c r="E12" s="138" t="str">
        <f>IF(O12="","",VLOOKUP(O12,データ入力!$A$5:$O$97,5))</f>
        <v/>
      </c>
      <c r="F12" s="134" t="str">
        <f>IF(O12="","",IF(VLOOKUP(O12,データ入力!$A$5:$O$97,6)="男","",VLOOKUP(O12,データ入力!$A$5:$O$97,6)))</f>
        <v/>
      </c>
      <c r="G12" s="9" t="s">
        <v>22</v>
      </c>
      <c r="H12" s="10" t="str">
        <f>IF(O12="","",VLOOKUP(O12,データ入力!$A$5:$O$97,7))</f>
        <v/>
      </c>
      <c r="I12" s="134" t="str">
        <f>IF(O12="","",VLOOKUP(O12,データ入力!$A$5:$O$97,9))</f>
        <v/>
      </c>
      <c r="J12" s="140" t="str">
        <f>IF(O12="","",VLOOKUP(O12,データ入力!$A$5:$O$97,12))</f>
        <v/>
      </c>
      <c r="K12" s="138"/>
      <c r="L12" s="138" t="str">
        <f>IF(O12="","",VLOOKUP(O12,データ入力!$A$5:$O$97,10))</f>
        <v/>
      </c>
      <c r="M12" s="138" t="str">
        <f>IF(O12="","",VLOOKUP(O12,データ入力!$A$5:$O$97,15))</f>
        <v/>
      </c>
      <c r="N12" s="138" t="str">
        <f>IF(O12="","",VLOOKUP(O12,データ入力!$A$5:$O$97,14))</f>
        <v/>
      </c>
      <c r="O12" s="139"/>
    </row>
    <row r="13" spans="1:15" ht="24.75" customHeight="1" x14ac:dyDescent="0.15">
      <c r="A13" s="138"/>
      <c r="B13" s="11" t="str">
        <f>IF(O12="","",VLOOKUP(O12,データ入力!$A$5:$O$97,2))</f>
        <v/>
      </c>
      <c r="C13" s="101"/>
      <c r="D13" s="140"/>
      <c r="E13" s="138"/>
      <c r="F13" s="135"/>
      <c r="G13" s="135" t="str">
        <f>IF(O12="","",VLOOKUP(O12,データ入力!$A$5:$O$97,8))</f>
        <v/>
      </c>
      <c r="H13" s="135"/>
      <c r="I13" s="135"/>
      <c r="J13" s="140"/>
      <c r="K13" s="138"/>
      <c r="L13" s="138"/>
      <c r="M13" s="138"/>
      <c r="N13" s="138"/>
      <c r="O13" s="139"/>
    </row>
    <row r="14" spans="1:15" ht="13.5" customHeight="1" x14ac:dyDescent="0.15">
      <c r="A14" s="138">
        <v>5</v>
      </c>
      <c r="B14" s="8" t="str">
        <f>IF(O14="","",VLOOKUP(O14,データ入力!$A$5:$O$97,3))</f>
        <v/>
      </c>
      <c r="C14" s="102"/>
      <c r="D14" s="140" t="str">
        <f>IF(O14="","",VLOOKUP(O14,データ入力!$A$5:$O$97,4))</f>
        <v/>
      </c>
      <c r="E14" s="138" t="str">
        <f>IF(O14="","",VLOOKUP(O14,データ入力!$A$5:$O$97,5))</f>
        <v/>
      </c>
      <c r="F14" s="134" t="str">
        <f>IF(O14="","",IF(VLOOKUP(O14,データ入力!$A$5:$O$97,6)="男","",VLOOKUP(O14,データ入力!$A$5:$O$97,6)))</f>
        <v/>
      </c>
      <c r="G14" s="9" t="s">
        <v>22</v>
      </c>
      <c r="H14" s="10" t="str">
        <f>IF(O14="","",VLOOKUP(O14,データ入力!$A$5:$O$97,7))</f>
        <v/>
      </c>
      <c r="I14" s="134" t="str">
        <f>IF(O14="","",VLOOKUP(O14,データ入力!$A$5:$O$97,9))</f>
        <v/>
      </c>
      <c r="J14" s="140" t="str">
        <f>IF(O14="","",VLOOKUP(O14,データ入力!$A$5:$O$97,12))</f>
        <v/>
      </c>
      <c r="K14" s="138"/>
      <c r="L14" s="138" t="str">
        <f>IF(O14="","",VLOOKUP(O14,データ入力!$A$5:$O$97,10))</f>
        <v/>
      </c>
      <c r="M14" s="138" t="str">
        <f>IF(O14="","",VLOOKUP(O14,データ入力!$A$5:$O$97,15))</f>
        <v/>
      </c>
      <c r="N14" s="138" t="str">
        <f>IF(O14="","",VLOOKUP(O14,データ入力!$A$5:$O$97,14))</f>
        <v/>
      </c>
      <c r="O14" s="139"/>
    </row>
    <row r="15" spans="1:15" ht="24.75" customHeight="1" x14ac:dyDescent="0.15">
      <c r="A15" s="138"/>
      <c r="B15" s="11" t="str">
        <f>IF(O14="","",VLOOKUP(O14,データ入力!$A$5:$O$97,2))</f>
        <v/>
      </c>
      <c r="C15" s="101"/>
      <c r="D15" s="140"/>
      <c r="E15" s="138"/>
      <c r="F15" s="135"/>
      <c r="G15" s="135" t="str">
        <f>IF(O14="","",VLOOKUP(O14,データ入力!$A$5:$O$97,8))</f>
        <v/>
      </c>
      <c r="H15" s="135"/>
      <c r="I15" s="135"/>
      <c r="J15" s="140"/>
      <c r="K15" s="138"/>
      <c r="L15" s="138"/>
      <c r="M15" s="138"/>
      <c r="N15" s="138"/>
      <c r="O15" s="139"/>
    </row>
    <row r="16" spans="1:15" ht="13.5" customHeight="1" x14ac:dyDescent="0.15">
      <c r="A16" s="138">
        <v>6</v>
      </c>
      <c r="B16" s="8" t="str">
        <f>IF(O16="","",VLOOKUP(O16,データ入力!$A$5:$O$97,3))</f>
        <v/>
      </c>
      <c r="C16" s="102"/>
      <c r="D16" s="140" t="str">
        <f>IF(O16="","",VLOOKUP(O16,データ入力!$A$5:$O$97,4))</f>
        <v/>
      </c>
      <c r="E16" s="138" t="str">
        <f>IF(O16="","",VLOOKUP(O16,データ入力!$A$5:$O$97,5))</f>
        <v/>
      </c>
      <c r="F16" s="134" t="str">
        <f>IF(O16="","",IF(VLOOKUP(O16,データ入力!$A$5:$O$97,6)="男","",VLOOKUP(O16,データ入力!$A$5:$O$97,6)))</f>
        <v/>
      </c>
      <c r="G16" s="9" t="s">
        <v>22</v>
      </c>
      <c r="H16" s="10" t="str">
        <f>IF(O16="","",VLOOKUP(O16,データ入力!$A$5:$O$97,7))</f>
        <v/>
      </c>
      <c r="I16" s="134" t="str">
        <f>IF(O16="","",VLOOKUP(O16,データ入力!$A$5:$O$97,9))</f>
        <v/>
      </c>
      <c r="J16" s="140" t="str">
        <f>IF(O16="","",VLOOKUP(O16,データ入力!$A$5:$O$97,12))</f>
        <v/>
      </c>
      <c r="K16" s="138"/>
      <c r="L16" s="138" t="str">
        <f>IF(O16="","",VLOOKUP(O16,データ入力!$A$5:$O$97,10))</f>
        <v/>
      </c>
      <c r="M16" s="138" t="str">
        <f>IF(O16="","",VLOOKUP(O16,データ入力!$A$5:$O$97,15))</f>
        <v/>
      </c>
      <c r="N16" s="138" t="str">
        <f>IF(O16="","",VLOOKUP(O16,データ入力!$A$5:$O$97,14))</f>
        <v/>
      </c>
      <c r="O16" s="139"/>
    </row>
    <row r="17" spans="1:15" ht="24.75" customHeight="1" x14ac:dyDescent="0.15">
      <c r="A17" s="138"/>
      <c r="B17" s="11" t="str">
        <f>IF(O16="","",VLOOKUP(O16,データ入力!$A$5:$O$97,2))</f>
        <v/>
      </c>
      <c r="C17" s="101"/>
      <c r="D17" s="140"/>
      <c r="E17" s="138"/>
      <c r="F17" s="135"/>
      <c r="G17" s="135" t="str">
        <f>IF(O16="","",VLOOKUP(O16,データ入力!$A$5:$O$97,8))</f>
        <v/>
      </c>
      <c r="H17" s="135"/>
      <c r="I17" s="135"/>
      <c r="J17" s="140"/>
      <c r="K17" s="138"/>
      <c r="L17" s="138"/>
      <c r="M17" s="138"/>
      <c r="N17" s="138"/>
      <c r="O17" s="139"/>
    </row>
    <row r="18" spans="1:15" ht="13.5" customHeight="1" x14ac:dyDescent="0.15">
      <c r="A18" s="138">
        <v>7</v>
      </c>
      <c r="B18" s="8" t="str">
        <f>IF(O18="","",VLOOKUP(O18,データ入力!$A$5:$O$97,3))</f>
        <v/>
      </c>
      <c r="C18" s="102"/>
      <c r="D18" s="140" t="str">
        <f>IF(O18="","",VLOOKUP(O18,データ入力!$A$5:$O$97,4))</f>
        <v/>
      </c>
      <c r="E18" s="138" t="str">
        <f>IF(O18="","",VLOOKUP(O18,データ入力!$A$5:$O$97,5))</f>
        <v/>
      </c>
      <c r="F18" s="134" t="str">
        <f>IF(O18="","",IF(VLOOKUP(O18,データ入力!$A$5:$O$97,6)="男","",VLOOKUP(O18,データ入力!$A$5:$O$97,6)))</f>
        <v/>
      </c>
      <c r="G18" s="9" t="s">
        <v>22</v>
      </c>
      <c r="H18" s="10" t="str">
        <f>IF(O18="","",VLOOKUP(O18,データ入力!$A$5:$O$97,7))</f>
        <v/>
      </c>
      <c r="I18" s="134" t="str">
        <f>IF(O18="","",VLOOKUP(O18,データ入力!$A$5:$O$97,9))</f>
        <v/>
      </c>
      <c r="J18" s="140" t="str">
        <f>IF(O18="","",VLOOKUP(O18,データ入力!$A$5:$O$97,12))</f>
        <v/>
      </c>
      <c r="K18" s="138"/>
      <c r="L18" s="138" t="str">
        <f>IF(O18="","",VLOOKUP(O18,データ入力!$A$5:$O$97,10))</f>
        <v/>
      </c>
      <c r="M18" s="138" t="str">
        <f>IF(O18="","",VLOOKUP(O18,データ入力!$A$5:$O$97,15))</f>
        <v/>
      </c>
      <c r="N18" s="138" t="str">
        <f>IF(O18="","",VLOOKUP(O18,データ入力!$A$5:$O$97,14))</f>
        <v/>
      </c>
      <c r="O18" s="139"/>
    </row>
    <row r="19" spans="1:15" ht="24.75" customHeight="1" x14ac:dyDescent="0.15">
      <c r="A19" s="138"/>
      <c r="B19" s="11" t="str">
        <f>IF(O18="","",VLOOKUP(O18,データ入力!$A$5:$O$97,2))</f>
        <v/>
      </c>
      <c r="C19" s="101"/>
      <c r="D19" s="140"/>
      <c r="E19" s="138"/>
      <c r="F19" s="135"/>
      <c r="G19" s="135" t="str">
        <f>IF(O18="","",VLOOKUP(O18,データ入力!$A$5:$O$97,8))</f>
        <v/>
      </c>
      <c r="H19" s="135"/>
      <c r="I19" s="135"/>
      <c r="J19" s="140"/>
      <c r="K19" s="138"/>
      <c r="L19" s="138"/>
      <c r="M19" s="138"/>
      <c r="N19" s="138"/>
      <c r="O19" s="139"/>
    </row>
    <row r="20" spans="1:15" ht="13.5" customHeight="1" x14ac:dyDescent="0.15">
      <c r="A20" s="138">
        <v>8</v>
      </c>
      <c r="B20" s="8" t="str">
        <f>IF(O20="","",VLOOKUP(O20,データ入力!$A$5:$O$97,3))</f>
        <v/>
      </c>
      <c r="C20" s="102"/>
      <c r="D20" s="140" t="str">
        <f>IF(O20="","",VLOOKUP(O20,データ入力!$A$5:$O$97,4))</f>
        <v/>
      </c>
      <c r="E20" s="138" t="str">
        <f>IF(O20="","",VLOOKUP(O20,データ入力!$A$5:$O$97,5))</f>
        <v/>
      </c>
      <c r="F20" s="134" t="str">
        <f>IF(O20="","",IF(VLOOKUP(O20,データ入力!$A$5:$O$97,6)="男","",VLOOKUP(O20,データ入力!$A$5:$O$97,6)))</f>
        <v/>
      </c>
      <c r="G20" s="9" t="s">
        <v>22</v>
      </c>
      <c r="H20" s="10" t="str">
        <f>IF(O20="","",VLOOKUP(O20,データ入力!$A$5:$O$97,7))</f>
        <v/>
      </c>
      <c r="I20" s="134" t="str">
        <f>IF(O20="","",VLOOKUP(O20,データ入力!$A$5:$O$97,9))</f>
        <v/>
      </c>
      <c r="J20" s="140" t="str">
        <f>IF(O20="","",VLOOKUP(O20,データ入力!$A$5:$O$97,12))</f>
        <v/>
      </c>
      <c r="K20" s="138"/>
      <c r="L20" s="138" t="str">
        <f>IF(O20="","",VLOOKUP(O20,データ入力!$A$5:$O$97,10))</f>
        <v/>
      </c>
      <c r="M20" s="138" t="str">
        <f>IF(O20="","",VLOOKUP(O20,データ入力!$A$5:$O$97,15))</f>
        <v/>
      </c>
      <c r="N20" s="138" t="str">
        <f>IF(O20="","",VLOOKUP(O20,データ入力!$A$5:$O$97,14))</f>
        <v/>
      </c>
      <c r="O20" s="139"/>
    </row>
    <row r="21" spans="1:15" ht="24.75" customHeight="1" x14ac:dyDescent="0.15">
      <c r="A21" s="138"/>
      <c r="B21" s="11" t="str">
        <f>IF(O20="","",VLOOKUP(O20,データ入力!$A$5:$O$97,2))</f>
        <v/>
      </c>
      <c r="C21" s="101"/>
      <c r="D21" s="140"/>
      <c r="E21" s="138"/>
      <c r="F21" s="135"/>
      <c r="G21" s="135" t="str">
        <f>IF(O20="","",VLOOKUP(O20,データ入力!$A$5:$O$97,8))</f>
        <v/>
      </c>
      <c r="H21" s="135"/>
      <c r="I21" s="135"/>
      <c r="J21" s="140"/>
      <c r="K21" s="138"/>
      <c r="L21" s="138"/>
      <c r="M21" s="138"/>
      <c r="N21" s="138"/>
      <c r="O21" s="139"/>
    </row>
    <row r="22" spans="1:15" ht="13.5" customHeight="1" x14ac:dyDescent="0.15">
      <c r="A22" s="138">
        <v>9</v>
      </c>
      <c r="B22" s="8" t="str">
        <f>IF(O22="","",VLOOKUP(O22,データ入力!$A$5:$O$97,3))</f>
        <v/>
      </c>
      <c r="C22" s="102"/>
      <c r="D22" s="140" t="str">
        <f>IF(O22="","",VLOOKUP(O22,データ入力!$A$5:$O$97,4))</f>
        <v/>
      </c>
      <c r="E22" s="138" t="str">
        <f>IF(O22="","",VLOOKUP(O22,データ入力!$A$5:$O$97,5))</f>
        <v/>
      </c>
      <c r="F22" s="134" t="str">
        <f>IF(O22="","",IF(VLOOKUP(O22,データ入力!$A$5:$O$97,6)="男","",VLOOKUP(O22,データ入力!$A$5:$O$97,6)))</f>
        <v/>
      </c>
      <c r="G22" s="9" t="s">
        <v>22</v>
      </c>
      <c r="H22" s="10" t="str">
        <f>IF(O22="","",VLOOKUP(O22,データ入力!$A$5:$O$97,7))</f>
        <v/>
      </c>
      <c r="I22" s="134" t="str">
        <f>IF(O22="","",VLOOKUP(O22,データ入力!$A$5:$O$97,9))</f>
        <v/>
      </c>
      <c r="J22" s="140" t="str">
        <f>IF(O22="","",VLOOKUP(O22,データ入力!$A$5:$O$97,12))</f>
        <v/>
      </c>
      <c r="K22" s="138"/>
      <c r="L22" s="138" t="str">
        <f>IF(O22="","",VLOOKUP(O22,データ入力!$A$5:$O$97,10))</f>
        <v/>
      </c>
      <c r="M22" s="138" t="str">
        <f>IF(O22="","",VLOOKUP(O22,データ入力!$A$5:$O$97,15))</f>
        <v/>
      </c>
      <c r="N22" s="138" t="str">
        <f>IF(O22="","",VLOOKUP(O22,データ入力!$A$5:$O$97,14))</f>
        <v/>
      </c>
      <c r="O22" s="139"/>
    </row>
    <row r="23" spans="1:15" ht="24.75" customHeight="1" x14ac:dyDescent="0.15">
      <c r="A23" s="138"/>
      <c r="B23" s="11" t="str">
        <f>IF(O22="","",VLOOKUP(O22,データ入力!$A$5:$O$97,2))</f>
        <v/>
      </c>
      <c r="C23" s="101"/>
      <c r="D23" s="140"/>
      <c r="E23" s="138"/>
      <c r="F23" s="135"/>
      <c r="G23" s="135" t="str">
        <f>IF(O22="","",VLOOKUP(O22,データ入力!$A$5:$O$97,8))</f>
        <v/>
      </c>
      <c r="H23" s="135"/>
      <c r="I23" s="135"/>
      <c r="J23" s="140"/>
      <c r="K23" s="138"/>
      <c r="L23" s="138"/>
      <c r="M23" s="138"/>
      <c r="N23" s="138"/>
      <c r="O23" s="139"/>
    </row>
    <row r="24" spans="1:15" ht="13.5" customHeight="1" x14ac:dyDescent="0.15">
      <c r="A24" s="138">
        <v>10</v>
      </c>
      <c r="B24" s="8" t="str">
        <f>IF(O24="","",VLOOKUP(O24,データ入力!$A$5:$O$97,3))</f>
        <v/>
      </c>
      <c r="C24" s="102"/>
      <c r="D24" s="140" t="str">
        <f>IF(O24="","",VLOOKUP(O24,データ入力!$A$5:$O$97,4))</f>
        <v/>
      </c>
      <c r="E24" s="138" t="str">
        <f>IF(O24="","",VLOOKUP(O24,データ入力!$A$5:$O$97,5))</f>
        <v/>
      </c>
      <c r="F24" s="134" t="str">
        <f>IF(O24="","",IF(VLOOKUP(O24,データ入力!$A$5:$O$97,6)="男","",VLOOKUP(O24,データ入力!$A$5:$O$97,6)))</f>
        <v/>
      </c>
      <c r="G24" s="9" t="s">
        <v>22</v>
      </c>
      <c r="H24" s="10" t="str">
        <f>IF(O24="","",VLOOKUP(O24,データ入力!$A$5:$O$97,7))</f>
        <v/>
      </c>
      <c r="I24" s="134" t="str">
        <f>IF(O24="","",VLOOKUP(O24,データ入力!$A$5:$O$97,9))</f>
        <v/>
      </c>
      <c r="J24" s="140" t="str">
        <f>IF(O24="","",VLOOKUP(O24,データ入力!$A$5:$O$97,12))</f>
        <v/>
      </c>
      <c r="K24" s="138"/>
      <c r="L24" s="138" t="str">
        <f>IF(O24="","",VLOOKUP(O24,データ入力!$A$5:$O$97,10))</f>
        <v/>
      </c>
      <c r="M24" s="138" t="str">
        <f>IF(O24="","",VLOOKUP(O24,データ入力!$A$5:$O$97,15))</f>
        <v/>
      </c>
      <c r="N24" s="138" t="str">
        <f>IF(O24="","",VLOOKUP(O24,データ入力!$A$5:$O$97,14))</f>
        <v/>
      </c>
      <c r="O24" s="139"/>
    </row>
    <row r="25" spans="1:15" ht="24.75" customHeight="1" x14ac:dyDescent="0.15">
      <c r="A25" s="138"/>
      <c r="B25" s="11" t="str">
        <f>IF(O24="","",VLOOKUP(O24,データ入力!$A$5:$O$97,2))</f>
        <v/>
      </c>
      <c r="C25" s="101"/>
      <c r="D25" s="140"/>
      <c r="E25" s="138"/>
      <c r="F25" s="135"/>
      <c r="G25" s="135" t="str">
        <f>IF(O24="","",VLOOKUP(O24,データ入力!$A$5:$O$97,8))</f>
        <v/>
      </c>
      <c r="H25" s="135"/>
      <c r="I25" s="135"/>
      <c r="J25" s="140"/>
      <c r="K25" s="138"/>
      <c r="L25" s="138"/>
      <c r="M25" s="138"/>
      <c r="N25" s="138"/>
      <c r="O25" s="139"/>
    </row>
    <row r="26" spans="1:15" ht="18" customHeight="1" x14ac:dyDescent="0.15">
      <c r="A26" s="136" t="s">
        <v>74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ht="18" customHeight="1" x14ac:dyDescent="0.15">
      <c r="A27" s="133" t="s">
        <v>75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8" customHeight="1" x14ac:dyDescent="0.15">
      <c r="A28" s="133" t="s">
        <v>76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ht="18" customHeight="1" x14ac:dyDescent="0.15">
      <c r="A29" s="133" t="s">
        <v>77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ht="18" customHeight="1" x14ac:dyDescent="0.15">
      <c r="A30" s="133" t="s">
        <v>78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</sheetData>
  <mergeCells count="131">
    <mergeCell ref="A26:O26"/>
    <mergeCell ref="A27:O27"/>
    <mergeCell ref="A28:O28"/>
    <mergeCell ref="O20:O21"/>
    <mergeCell ref="O22:O23"/>
    <mergeCell ref="O24:O25"/>
    <mergeCell ref="F24:F25"/>
    <mergeCell ref="F22:F23"/>
    <mergeCell ref="F20:F21"/>
    <mergeCell ref="M24:M25"/>
    <mergeCell ref="M22:M23"/>
    <mergeCell ref="M20:M21"/>
    <mergeCell ref="J24:J25"/>
    <mergeCell ref="K24:K25"/>
    <mergeCell ref="K22:K23"/>
    <mergeCell ref="K20:K21"/>
    <mergeCell ref="J22:J23"/>
    <mergeCell ref="J20:J21"/>
    <mergeCell ref="I24:I25"/>
    <mergeCell ref="O16:O17"/>
    <mergeCell ref="O18:O19"/>
    <mergeCell ref="F6:F7"/>
    <mergeCell ref="F12:F13"/>
    <mergeCell ref="F10:F11"/>
    <mergeCell ref="F8:F9"/>
    <mergeCell ref="F18:F19"/>
    <mergeCell ref="F16:F17"/>
    <mergeCell ref="F14:F15"/>
    <mergeCell ref="N14:N15"/>
    <mergeCell ref="O6:O7"/>
    <mergeCell ref="O8:O9"/>
    <mergeCell ref="O10:O11"/>
    <mergeCell ref="O12:O13"/>
    <mergeCell ref="O14:O15"/>
    <mergeCell ref="M14:M15"/>
    <mergeCell ref="M12:M13"/>
    <mergeCell ref="M10:M11"/>
    <mergeCell ref="M8:M9"/>
    <mergeCell ref="L18:L19"/>
    <mergeCell ref="L16:L17"/>
    <mergeCell ref="M18:M19"/>
    <mergeCell ref="M16:M17"/>
    <mergeCell ref="K18:K19"/>
    <mergeCell ref="A1:J1"/>
    <mergeCell ref="K1:N1"/>
    <mergeCell ref="L2:N2"/>
    <mergeCell ref="L3:N3"/>
    <mergeCell ref="N24:N25"/>
    <mergeCell ref="N22:N23"/>
    <mergeCell ref="N20:N21"/>
    <mergeCell ref="N18:N19"/>
    <mergeCell ref="N16:N17"/>
    <mergeCell ref="A3:B3"/>
    <mergeCell ref="M6:M7"/>
    <mergeCell ref="N12:N13"/>
    <mergeCell ref="N10:N11"/>
    <mergeCell ref="N8:N9"/>
    <mergeCell ref="N6:N7"/>
    <mergeCell ref="L14:L15"/>
    <mergeCell ref="L12:L13"/>
    <mergeCell ref="L10:L11"/>
    <mergeCell ref="L8:L9"/>
    <mergeCell ref="L6:L7"/>
    <mergeCell ref="L24:L25"/>
    <mergeCell ref="L22:L23"/>
    <mergeCell ref="L20:L21"/>
    <mergeCell ref="A24:A25"/>
    <mergeCell ref="I14:I15"/>
    <mergeCell ref="I12:I13"/>
    <mergeCell ref="I10:I11"/>
    <mergeCell ref="K16:K17"/>
    <mergeCell ref="K10:K11"/>
    <mergeCell ref="K8:K9"/>
    <mergeCell ref="K6:K7"/>
    <mergeCell ref="K14:K15"/>
    <mergeCell ref="K12:K13"/>
    <mergeCell ref="I6:I7"/>
    <mergeCell ref="J6:J7"/>
    <mergeCell ref="J8:J9"/>
    <mergeCell ref="J14:J15"/>
    <mergeCell ref="J12:J13"/>
    <mergeCell ref="J10:J11"/>
    <mergeCell ref="I8:I9"/>
    <mergeCell ref="G5:H5"/>
    <mergeCell ref="G7:H7"/>
    <mergeCell ref="D6:D7"/>
    <mergeCell ref="D10:D11"/>
    <mergeCell ref="D8:D9"/>
    <mergeCell ref="D24:D25"/>
    <mergeCell ref="D22:D23"/>
    <mergeCell ref="D20:D21"/>
    <mergeCell ref="D18:D19"/>
    <mergeCell ref="D16:D17"/>
    <mergeCell ref="D14:D15"/>
    <mergeCell ref="D12:D13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G25:H25"/>
    <mergeCell ref="G9:H9"/>
    <mergeCell ref="A29:O29"/>
    <mergeCell ref="A30:O30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J18:J19"/>
    <mergeCell ref="J16:J17"/>
    <mergeCell ref="G23:H23"/>
    <mergeCell ref="G21:H21"/>
    <mergeCell ref="G19:H19"/>
    <mergeCell ref="G17:H17"/>
    <mergeCell ref="G15:H15"/>
    <mergeCell ref="G13:H13"/>
    <mergeCell ref="G11:H11"/>
    <mergeCell ref="I22:I23"/>
    <mergeCell ref="I20:I21"/>
    <mergeCell ref="I18:I19"/>
    <mergeCell ref="I16:I17"/>
  </mergeCells>
  <phoneticPr fontId="2"/>
  <conditionalFormatting sqref="N6:N25">
    <cfRule type="cellIs" dxfId="0" priority="2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zoomScaleNormal="100" zoomScaleSheetLayoutView="100" workbookViewId="0">
      <selection activeCell="S3" sqref="S3"/>
    </sheetView>
  </sheetViews>
  <sheetFormatPr defaultColWidth="4.875" defaultRowHeight="13.5" x14ac:dyDescent="0.15"/>
  <cols>
    <col min="1" max="1" width="4.875" style="116"/>
    <col min="19" max="19" width="22.75" customWidth="1"/>
  </cols>
  <sheetData>
    <row r="1" spans="1:19" ht="36" customHeight="1" x14ac:dyDescent="0.15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9" ht="19.5" customHeight="1" x14ac:dyDescent="0.15">
      <c r="C2" s="147" t="s">
        <v>91</v>
      </c>
      <c r="D2" s="147"/>
      <c r="E2" s="147"/>
      <c r="F2" s="147"/>
      <c r="G2" s="147">
        <f>データ入力!C2</f>
        <v>0</v>
      </c>
      <c r="H2" s="147"/>
      <c r="I2" s="147"/>
      <c r="J2" s="147"/>
      <c r="K2" s="147"/>
      <c r="L2" s="147"/>
      <c r="M2" s="147"/>
      <c r="N2" s="147"/>
      <c r="O2" s="147"/>
      <c r="P2" s="147"/>
    </row>
    <row r="3" spans="1:19" ht="19.5" customHeight="1" x14ac:dyDescent="0.15">
      <c r="C3" s="147" t="s">
        <v>89</v>
      </c>
      <c r="D3" s="147"/>
      <c r="E3" s="147"/>
      <c r="F3" s="147"/>
      <c r="G3" s="147">
        <f>データ入力!B2</f>
        <v>0</v>
      </c>
      <c r="H3" s="147"/>
      <c r="I3" s="147"/>
      <c r="J3" s="147"/>
      <c r="K3" s="147"/>
      <c r="L3" s="147"/>
      <c r="M3" s="147"/>
      <c r="N3" s="147"/>
      <c r="O3" s="147"/>
      <c r="P3" s="147"/>
    </row>
    <row r="4" spans="1:19" ht="19.5" customHeight="1" x14ac:dyDescent="0.15">
      <c r="C4" s="147" t="s">
        <v>90</v>
      </c>
      <c r="D4" s="147"/>
      <c r="E4" s="147"/>
      <c r="F4" s="147"/>
      <c r="G4" s="147">
        <f>データ入力!D2</f>
        <v>0</v>
      </c>
      <c r="H4" s="147"/>
      <c r="I4" s="147"/>
      <c r="J4" s="147"/>
      <c r="K4" s="147"/>
      <c r="L4" s="147"/>
      <c r="M4" s="147"/>
      <c r="N4" s="147"/>
      <c r="O4" s="147"/>
      <c r="P4" s="147"/>
    </row>
    <row r="6" spans="1:19" ht="30" customHeight="1" x14ac:dyDescent="0.15">
      <c r="B6" s="117"/>
      <c r="C6" s="147" t="s">
        <v>92</v>
      </c>
      <c r="D6" s="147"/>
      <c r="E6" s="147"/>
      <c r="F6" s="147"/>
      <c r="G6" s="147"/>
      <c r="H6" s="147"/>
      <c r="I6" s="150" t="s">
        <v>94</v>
      </c>
      <c r="J6" s="151"/>
      <c r="K6" s="147" t="s">
        <v>95</v>
      </c>
      <c r="L6" s="147"/>
      <c r="M6" s="147"/>
      <c r="N6" s="147"/>
      <c r="O6" s="147"/>
      <c r="P6" s="147"/>
      <c r="Q6" s="147"/>
      <c r="R6" s="147"/>
      <c r="S6" s="130" t="s">
        <v>98</v>
      </c>
    </row>
    <row r="7" spans="1:19" ht="30" customHeight="1" x14ac:dyDescent="0.15">
      <c r="B7" s="117">
        <v>1</v>
      </c>
      <c r="C7" s="147" t="str">
        <f>IF(S7="","",VLOOKUP(S7,データ入力!$A$5:$O$97,2))</f>
        <v/>
      </c>
      <c r="D7" s="147"/>
      <c r="E7" s="147"/>
      <c r="F7" s="147"/>
      <c r="G7" s="147"/>
      <c r="H7" s="147"/>
      <c r="I7" s="148" t="str">
        <f>IF(S7="","",VLOOKUP(S7,データ入力!$A$5:$O$97,9))</f>
        <v/>
      </c>
      <c r="J7" s="149"/>
      <c r="K7" s="147" t="str">
        <f>IF(S7="","",VLOOKUP(S7,データ入力!$A$5:$O$97,10))</f>
        <v/>
      </c>
      <c r="L7" s="147"/>
      <c r="M7" s="147"/>
      <c r="N7" s="147"/>
      <c r="O7" s="147"/>
      <c r="P7" s="147"/>
      <c r="Q7" s="147"/>
      <c r="R7" s="147"/>
      <c r="S7" s="131"/>
    </row>
    <row r="8" spans="1:19" ht="30" customHeight="1" x14ac:dyDescent="0.15">
      <c r="B8" s="117">
        <v>2</v>
      </c>
      <c r="C8" s="147" t="str">
        <f>IF(S8="","",VLOOKUP(S8,データ入力!$A$5:$O$97,2))</f>
        <v/>
      </c>
      <c r="D8" s="147"/>
      <c r="E8" s="147"/>
      <c r="F8" s="147"/>
      <c r="G8" s="147"/>
      <c r="H8" s="147"/>
      <c r="I8" s="148" t="str">
        <f>IF(S8="","",VLOOKUP(S8,データ入力!$A$5:$O$97,9))</f>
        <v/>
      </c>
      <c r="J8" s="149"/>
      <c r="K8" s="147" t="str">
        <f>IF(S8="","",VLOOKUP(S8,データ入力!$A$5:$O$97,10))</f>
        <v/>
      </c>
      <c r="L8" s="147"/>
      <c r="M8" s="147"/>
      <c r="N8" s="147"/>
      <c r="O8" s="147"/>
      <c r="P8" s="147"/>
      <c r="Q8" s="147"/>
      <c r="R8" s="147"/>
      <c r="S8" s="131"/>
    </row>
    <row r="9" spans="1:19" ht="30" customHeight="1" x14ac:dyDescent="0.15">
      <c r="B9" s="117">
        <v>3</v>
      </c>
      <c r="C9" s="147" t="str">
        <f>IF(S9="","",VLOOKUP(S9,データ入力!$A$5:$O$97,2))</f>
        <v/>
      </c>
      <c r="D9" s="147"/>
      <c r="E9" s="147"/>
      <c r="F9" s="147"/>
      <c r="G9" s="147"/>
      <c r="H9" s="147"/>
      <c r="I9" s="148" t="str">
        <f>IF(S9="","",VLOOKUP(S9,データ入力!$A$5:$O$97,9))</f>
        <v/>
      </c>
      <c r="J9" s="149"/>
      <c r="K9" s="147" t="str">
        <f>IF(S9="","",VLOOKUP(S9,データ入力!$A$5:$O$97,10))</f>
        <v/>
      </c>
      <c r="L9" s="147"/>
      <c r="M9" s="147"/>
      <c r="N9" s="147"/>
      <c r="O9" s="147"/>
      <c r="P9" s="147"/>
      <c r="Q9" s="147"/>
      <c r="R9" s="147"/>
      <c r="S9" s="131"/>
    </row>
    <row r="10" spans="1:19" ht="30" customHeight="1" x14ac:dyDescent="0.15">
      <c r="B10" s="117">
        <v>4</v>
      </c>
      <c r="C10" s="147" t="str">
        <f>IF(S10="","",VLOOKUP(S10,データ入力!$A$5:$O$97,2))</f>
        <v/>
      </c>
      <c r="D10" s="147"/>
      <c r="E10" s="147"/>
      <c r="F10" s="147"/>
      <c r="G10" s="147"/>
      <c r="H10" s="147"/>
      <c r="I10" s="148" t="str">
        <f>IF(S10="","",VLOOKUP(S10,データ入力!$A$5:$O$97,9))</f>
        <v/>
      </c>
      <c r="J10" s="149"/>
      <c r="K10" s="147" t="str">
        <f>IF(S10="","",VLOOKUP(S10,データ入力!$A$5:$O$97,10))</f>
        <v/>
      </c>
      <c r="L10" s="147"/>
      <c r="M10" s="147"/>
      <c r="N10" s="147"/>
      <c r="O10" s="147"/>
      <c r="P10" s="147"/>
      <c r="Q10" s="147"/>
      <c r="R10" s="147"/>
      <c r="S10" s="131"/>
    </row>
    <row r="11" spans="1:19" ht="30" customHeight="1" x14ac:dyDescent="0.15">
      <c r="B11" s="117">
        <v>5</v>
      </c>
      <c r="C11" s="147" t="str">
        <f>IF(S11="","",VLOOKUP(S11,データ入力!$A$5:$O$97,2))</f>
        <v/>
      </c>
      <c r="D11" s="147"/>
      <c r="E11" s="147"/>
      <c r="F11" s="147"/>
      <c r="G11" s="147"/>
      <c r="H11" s="147"/>
      <c r="I11" s="148" t="str">
        <f>IF(S11="","",VLOOKUP(S11,データ入力!$A$5:$O$97,9))</f>
        <v/>
      </c>
      <c r="J11" s="149"/>
      <c r="K11" s="147" t="str">
        <f>IF(S11="","",VLOOKUP(S11,データ入力!$A$5:$O$97,10))</f>
        <v/>
      </c>
      <c r="L11" s="147"/>
      <c r="M11" s="147"/>
      <c r="N11" s="147"/>
      <c r="O11" s="147"/>
      <c r="P11" s="147"/>
      <c r="Q11" s="147"/>
      <c r="R11" s="147"/>
      <c r="S11" s="131"/>
    </row>
    <row r="12" spans="1:19" ht="30" customHeight="1" x14ac:dyDescent="0.15">
      <c r="B12" s="117">
        <v>6</v>
      </c>
      <c r="C12" s="147" t="str">
        <f>IF(S12="","",VLOOKUP(S12,データ入力!$A$5:$O$97,2))</f>
        <v/>
      </c>
      <c r="D12" s="147"/>
      <c r="E12" s="147"/>
      <c r="F12" s="147"/>
      <c r="G12" s="147"/>
      <c r="H12" s="147"/>
      <c r="I12" s="148" t="str">
        <f>IF(S12="","",VLOOKUP(S12,データ入力!$A$5:$O$97,9))</f>
        <v/>
      </c>
      <c r="J12" s="149"/>
      <c r="K12" s="147" t="str">
        <f>IF(S12="","",VLOOKUP(S12,データ入力!$A$5:$O$97,10))</f>
        <v/>
      </c>
      <c r="L12" s="147"/>
      <c r="M12" s="147"/>
      <c r="N12" s="147"/>
      <c r="O12" s="147"/>
      <c r="P12" s="147"/>
      <c r="Q12" s="147"/>
      <c r="R12" s="147"/>
      <c r="S12" s="131"/>
    </row>
    <row r="13" spans="1:19" ht="30" customHeight="1" x14ac:dyDescent="0.15">
      <c r="B13" s="117">
        <v>7</v>
      </c>
      <c r="C13" s="147" t="str">
        <f>IF(S13="","",VLOOKUP(S13,データ入力!$A$5:$O$97,2))</f>
        <v/>
      </c>
      <c r="D13" s="147"/>
      <c r="E13" s="147"/>
      <c r="F13" s="147"/>
      <c r="G13" s="147"/>
      <c r="H13" s="147"/>
      <c r="I13" s="148" t="str">
        <f>IF(S13="","",VLOOKUP(S13,データ入力!$A$5:$O$97,9))</f>
        <v/>
      </c>
      <c r="J13" s="149"/>
      <c r="K13" s="147" t="str">
        <f>IF(S13="","",VLOOKUP(S13,データ入力!$A$5:$O$97,10))</f>
        <v/>
      </c>
      <c r="L13" s="147"/>
      <c r="M13" s="147"/>
      <c r="N13" s="147"/>
      <c r="O13" s="147"/>
      <c r="P13" s="147"/>
      <c r="Q13" s="147"/>
      <c r="R13" s="147"/>
      <c r="S13" s="131"/>
    </row>
    <row r="14" spans="1:19" ht="30" customHeight="1" x14ac:dyDescent="0.15">
      <c r="B14" s="117">
        <v>8</v>
      </c>
      <c r="C14" s="147" t="str">
        <f>IF(S14="","",VLOOKUP(S14,データ入力!$A$5:$O$97,2))</f>
        <v/>
      </c>
      <c r="D14" s="147"/>
      <c r="E14" s="147"/>
      <c r="F14" s="147"/>
      <c r="G14" s="147"/>
      <c r="H14" s="147"/>
      <c r="I14" s="148" t="str">
        <f>IF(S14="","",VLOOKUP(S14,データ入力!$A$5:$O$97,9))</f>
        <v/>
      </c>
      <c r="J14" s="149"/>
      <c r="K14" s="147" t="str">
        <f>IF(S14="","",VLOOKUP(S14,データ入力!$A$5:$O$97,10))</f>
        <v/>
      </c>
      <c r="L14" s="147"/>
      <c r="M14" s="147"/>
      <c r="N14" s="147"/>
      <c r="O14" s="147"/>
      <c r="P14" s="147"/>
      <c r="Q14" s="147"/>
      <c r="R14" s="147"/>
      <c r="S14" s="131"/>
    </row>
    <row r="15" spans="1:19" ht="30" customHeight="1" x14ac:dyDescent="0.15">
      <c r="B15" s="117">
        <v>9</v>
      </c>
      <c r="C15" s="147" t="str">
        <f>IF(S15="","",VLOOKUP(S15,データ入力!$A$5:$O$97,2))</f>
        <v/>
      </c>
      <c r="D15" s="147"/>
      <c r="E15" s="147"/>
      <c r="F15" s="147"/>
      <c r="G15" s="147"/>
      <c r="H15" s="147"/>
      <c r="I15" s="148" t="str">
        <f>IF(S15="","",VLOOKUP(S15,データ入力!$A$5:$O$97,9))</f>
        <v/>
      </c>
      <c r="J15" s="149"/>
      <c r="K15" s="147" t="str">
        <f>IF(S15="","",VLOOKUP(S15,データ入力!$A$5:$O$97,10))</f>
        <v/>
      </c>
      <c r="L15" s="147"/>
      <c r="M15" s="147"/>
      <c r="N15" s="147"/>
      <c r="O15" s="147"/>
      <c r="P15" s="147"/>
      <c r="Q15" s="147"/>
      <c r="R15" s="147"/>
      <c r="S15" s="131"/>
    </row>
    <row r="16" spans="1:19" ht="30" customHeight="1" x14ac:dyDescent="0.15">
      <c r="B16" s="117">
        <v>10</v>
      </c>
      <c r="C16" s="147" t="str">
        <f>IF(S16="","",VLOOKUP(S16,データ入力!$A$5:$O$97,2))</f>
        <v/>
      </c>
      <c r="D16" s="147"/>
      <c r="E16" s="147"/>
      <c r="F16" s="147"/>
      <c r="G16" s="147"/>
      <c r="H16" s="147"/>
      <c r="I16" s="148" t="str">
        <f>IF(S16="","",VLOOKUP(S16,データ入力!$A$5:$O$97,9))</f>
        <v/>
      </c>
      <c r="J16" s="149"/>
      <c r="K16" s="147" t="str">
        <f>IF(S16="","",VLOOKUP(S16,データ入力!$A$5:$O$97,10))</f>
        <v/>
      </c>
      <c r="L16" s="147"/>
      <c r="M16" s="147"/>
      <c r="N16" s="147"/>
      <c r="O16" s="147"/>
      <c r="P16" s="147"/>
      <c r="Q16" s="147"/>
      <c r="R16" s="147"/>
      <c r="S16" s="131"/>
    </row>
    <row r="17" spans="1:19" ht="30" customHeight="1" x14ac:dyDescent="0.15">
      <c r="B17" s="117">
        <v>11</v>
      </c>
      <c r="C17" s="147" t="str">
        <f>IF(S17="","",VLOOKUP(S17,データ入力!$A$5:$O$97,2))</f>
        <v/>
      </c>
      <c r="D17" s="147"/>
      <c r="E17" s="147"/>
      <c r="F17" s="147"/>
      <c r="G17" s="147"/>
      <c r="H17" s="147"/>
      <c r="I17" s="148" t="str">
        <f>IF(S17="","",VLOOKUP(S17,データ入力!$A$5:$O$97,9))</f>
        <v/>
      </c>
      <c r="J17" s="149"/>
      <c r="K17" s="147" t="str">
        <f>IF(S17="","",VLOOKUP(S17,データ入力!$A$5:$O$97,10))</f>
        <v/>
      </c>
      <c r="L17" s="147"/>
      <c r="M17" s="147"/>
      <c r="N17" s="147"/>
      <c r="O17" s="147"/>
      <c r="P17" s="147"/>
      <c r="Q17" s="147"/>
      <c r="R17" s="147"/>
      <c r="S17" s="131"/>
    </row>
    <row r="18" spans="1:19" ht="30" customHeight="1" x14ac:dyDescent="0.15">
      <c r="B18" s="117">
        <v>12</v>
      </c>
      <c r="C18" s="147" t="str">
        <f>IF(S18="","",VLOOKUP(S18,データ入力!$A$5:$O$97,2))</f>
        <v/>
      </c>
      <c r="D18" s="147"/>
      <c r="E18" s="147"/>
      <c r="F18" s="147"/>
      <c r="G18" s="147"/>
      <c r="H18" s="147"/>
      <c r="I18" s="148" t="str">
        <f>IF(S18="","",VLOOKUP(S18,データ入力!$A$5:$O$97,9))</f>
        <v/>
      </c>
      <c r="J18" s="149"/>
      <c r="K18" s="147" t="str">
        <f>IF(S18="","",VLOOKUP(S18,データ入力!$A$5:$O$97,10))</f>
        <v/>
      </c>
      <c r="L18" s="147"/>
      <c r="M18" s="147"/>
      <c r="N18" s="147"/>
      <c r="O18" s="147"/>
      <c r="P18" s="147"/>
      <c r="Q18" s="147"/>
      <c r="R18" s="147"/>
      <c r="S18" s="131"/>
    </row>
    <row r="19" spans="1:19" ht="30" customHeight="1" x14ac:dyDescent="0.15">
      <c r="B19" s="117">
        <v>13</v>
      </c>
      <c r="C19" s="147" t="str">
        <f>IF(S19="","",VLOOKUP(S19,データ入力!$A$5:$O$97,2))</f>
        <v/>
      </c>
      <c r="D19" s="147"/>
      <c r="E19" s="147"/>
      <c r="F19" s="147"/>
      <c r="G19" s="147"/>
      <c r="H19" s="147"/>
      <c r="I19" s="148" t="str">
        <f>IF(S19="","",VLOOKUP(S19,データ入力!$A$5:$O$97,9))</f>
        <v/>
      </c>
      <c r="J19" s="149"/>
      <c r="K19" s="147" t="str">
        <f>IF(S19="","",VLOOKUP(S19,データ入力!$A$5:$O$97,10))</f>
        <v/>
      </c>
      <c r="L19" s="147"/>
      <c r="M19" s="147"/>
      <c r="N19" s="147"/>
      <c r="O19" s="147"/>
      <c r="P19" s="147"/>
      <c r="Q19" s="147"/>
      <c r="R19" s="147"/>
      <c r="S19" s="131"/>
    </row>
    <row r="20" spans="1:19" ht="30" customHeight="1" x14ac:dyDescent="0.15">
      <c r="B20" s="117">
        <v>14</v>
      </c>
      <c r="C20" s="147" t="str">
        <f>IF(S20="","",VLOOKUP(S20,データ入力!$A$5:$O$97,2))</f>
        <v/>
      </c>
      <c r="D20" s="147"/>
      <c r="E20" s="147"/>
      <c r="F20" s="147"/>
      <c r="G20" s="147"/>
      <c r="H20" s="147"/>
      <c r="I20" s="148" t="str">
        <f>IF(S20="","",VLOOKUP(S20,データ入力!$A$5:$O$97,9))</f>
        <v/>
      </c>
      <c r="J20" s="149"/>
      <c r="K20" s="147" t="str">
        <f>IF(S20="","",VLOOKUP(S20,データ入力!$A$5:$O$97,10))</f>
        <v/>
      </c>
      <c r="L20" s="147"/>
      <c r="M20" s="147"/>
      <c r="N20" s="147"/>
      <c r="O20" s="147"/>
      <c r="P20" s="147"/>
      <c r="Q20" s="147"/>
      <c r="R20" s="147"/>
      <c r="S20" s="131"/>
    </row>
    <row r="21" spans="1:19" ht="30" customHeight="1" x14ac:dyDescent="0.15">
      <c r="B21" s="117">
        <v>15</v>
      </c>
      <c r="C21" s="147" t="str">
        <f>IF(S21="","",VLOOKUP(S21,データ入力!$A$5:$O$97,2))</f>
        <v/>
      </c>
      <c r="D21" s="147"/>
      <c r="E21" s="147"/>
      <c r="F21" s="147"/>
      <c r="G21" s="147"/>
      <c r="H21" s="147"/>
      <c r="I21" s="148" t="str">
        <f>IF(S21="","",VLOOKUP(S21,データ入力!$A$5:$O$97,9))</f>
        <v/>
      </c>
      <c r="J21" s="149"/>
      <c r="K21" s="147" t="str">
        <f>IF(S21="","",VLOOKUP(S21,データ入力!$A$5:$O$97,10))</f>
        <v/>
      </c>
      <c r="L21" s="147"/>
      <c r="M21" s="147"/>
      <c r="N21" s="147"/>
      <c r="O21" s="147"/>
      <c r="P21" s="147"/>
      <c r="Q21" s="147"/>
      <c r="R21" s="147"/>
      <c r="S21" s="131"/>
    </row>
    <row r="22" spans="1:19" ht="30" customHeight="1" x14ac:dyDescent="0.15">
      <c r="B22" s="117">
        <v>16</v>
      </c>
      <c r="C22" s="147" t="str">
        <f>IF(S22="","",VLOOKUP(S22,データ入力!$A$5:$O$97,2))</f>
        <v/>
      </c>
      <c r="D22" s="147"/>
      <c r="E22" s="147"/>
      <c r="F22" s="147"/>
      <c r="G22" s="147"/>
      <c r="H22" s="147"/>
      <c r="I22" s="148" t="str">
        <f>IF(S22="","",VLOOKUP(S22,データ入力!$A$5:$O$97,9))</f>
        <v/>
      </c>
      <c r="J22" s="149"/>
      <c r="K22" s="147" t="str">
        <f>IF(S22="","",VLOOKUP(S22,データ入力!$A$5:$O$97,10))</f>
        <v/>
      </c>
      <c r="L22" s="147"/>
      <c r="M22" s="147"/>
      <c r="N22" s="147"/>
      <c r="O22" s="147"/>
      <c r="P22" s="147"/>
      <c r="Q22" s="147"/>
      <c r="R22" s="147"/>
      <c r="S22" s="131"/>
    </row>
    <row r="23" spans="1:19" ht="30" customHeight="1" x14ac:dyDescent="0.15">
      <c r="B23" s="117">
        <v>17</v>
      </c>
      <c r="C23" s="147" t="str">
        <f>IF(S23="","",VLOOKUP(S23,データ入力!$A$5:$O$97,2))</f>
        <v/>
      </c>
      <c r="D23" s="147"/>
      <c r="E23" s="147"/>
      <c r="F23" s="147"/>
      <c r="G23" s="147"/>
      <c r="H23" s="147"/>
      <c r="I23" s="148" t="str">
        <f>IF(S23="","",VLOOKUP(S23,データ入力!$A$5:$O$97,9))</f>
        <v/>
      </c>
      <c r="J23" s="149"/>
      <c r="K23" s="147" t="str">
        <f>IF(S23="","",VLOOKUP(S23,データ入力!$A$5:$O$97,10))</f>
        <v/>
      </c>
      <c r="L23" s="147"/>
      <c r="M23" s="147"/>
      <c r="N23" s="147"/>
      <c r="O23" s="147"/>
      <c r="P23" s="147"/>
      <c r="Q23" s="147"/>
      <c r="R23" s="147"/>
      <c r="S23" s="131"/>
    </row>
    <row r="24" spans="1:19" ht="30" customHeight="1" x14ac:dyDescent="0.15">
      <c r="B24" s="117">
        <v>18</v>
      </c>
      <c r="C24" s="147" t="str">
        <f>IF(S24="","",VLOOKUP(S24,データ入力!$A$5:$O$97,2))</f>
        <v/>
      </c>
      <c r="D24" s="147"/>
      <c r="E24" s="147"/>
      <c r="F24" s="147"/>
      <c r="G24" s="147"/>
      <c r="H24" s="147"/>
      <c r="I24" s="148" t="str">
        <f>IF(S24="","",VLOOKUP(S24,データ入力!$A$5:$O$97,9))</f>
        <v/>
      </c>
      <c r="J24" s="149"/>
      <c r="K24" s="147" t="str">
        <f>IF(S24="","",VLOOKUP(S24,データ入力!$A$5:$O$97,10))</f>
        <v/>
      </c>
      <c r="L24" s="147"/>
      <c r="M24" s="147"/>
      <c r="N24" s="147"/>
      <c r="O24" s="147"/>
      <c r="P24" s="147"/>
      <c r="Q24" s="147"/>
      <c r="R24" s="147"/>
      <c r="S24" s="131"/>
    </row>
    <row r="25" spans="1:19" ht="30" customHeight="1" x14ac:dyDescent="0.15">
      <c r="B25" s="117">
        <v>19</v>
      </c>
      <c r="C25" s="147" t="str">
        <f>IF(S25="","",VLOOKUP(S25,データ入力!$A$5:$O$97,2))</f>
        <v/>
      </c>
      <c r="D25" s="147"/>
      <c r="E25" s="147"/>
      <c r="F25" s="147"/>
      <c r="G25" s="147"/>
      <c r="H25" s="147"/>
      <c r="I25" s="148" t="str">
        <f>IF(S25="","",VLOOKUP(S25,データ入力!$A$5:$O$97,9))</f>
        <v/>
      </c>
      <c r="J25" s="149"/>
      <c r="K25" s="147" t="str">
        <f>IF(S25="","",VLOOKUP(S25,データ入力!$A$5:$O$97,10))</f>
        <v/>
      </c>
      <c r="L25" s="147"/>
      <c r="M25" s="147"/>
      <c r="N25" s="147"/>
      <c r="O25" s="147"/>
      <c r="P25" s="147"/>
      <c r="Q25" s="147"/>
      <c r="R25" s="147"/>
      <c r="S25" s="131"/>
    </row>
    <row r="26" spans="1:19" ht="30" customHeight="1" x14ac:dyDescent="0.15">
      <c r="B26" s="117">
        <v>20</v>
      </c>
      <c r="C26" s="147" t="str">
        <f>IF(S26="","",VLOOKUP(S26,データ入力!$A$5:$O$97,2))</f>
        <v/>
      </c>
      <c r="D26" s="147"/>
      <c r="E26" s="147"/>
      <c r="F26" s="147"/>
      <c r="G26" s="147"/>
      <c r="H26" s="147"/>
      <c r="I26" s="148" t="str">
        <f>IF(S26="","",VLOOKUP(S26,データ入力!$A$5:$O$97,9))</f>
        <v/>
      </c>
      <c r="J26" s="149"/>
      <c r="K26" s="147" t="str">
        <f>IF(S26="","",VLOOKUP(S26,データ入力!$A$5:$O$97,10))</f>
        <v/>
      </c>
      <c r="L26" s="147"/>
      <c r="M26" s="147"/>
      <c r="N26" s="147"/>
      <c r="O26" s="147"/>
      <c r="P26" s="147"/>
      <c r="Q26" s="147"/>
      <c r="R26" s="147"/>
      <c r="S26" s="131"/>
    </row>
    <row r="27" spans="1:19" x14ac:dyDescent="0.15">
      <c r="A27" s="153" t="s">
        <v>96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</row>
    <row r="28" spans="1:19" x14ac:dyDescent="0.1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</row>
    <row r="29" spans="1:19" x14ac:dyDescent="0.1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</row>
    <row r="30" spans="1:19" x14ac:dyDescent="0.1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</row>
    <row r="31" spans="1:19" x14ac:dyDescent="0.1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</row>
  </sheetData>
  <mergeCells count="71">
    <mergeCell ref="K26:R26"/>
    <mergeCell ref="A27:R31"/>
    <mergeCell ref="K19:R19"/>
    <mergeCell ref="K20:R20"/>
    <mergeCell ref="K21:R21"/>
    <mergeCell ref="K22:R22"/>
    <mergeCell ref="K23:R23"/>
    <mergeCell ref="K24:R24"/>
    <mergeCell ref="C24:H24"/>
    <mergeCell ref="C25:H25"/>
    <mergeCell ref="C26:H26"/>
    <mergeCell ref="I24:J24"/>
    <mergeCell ref="I25:J25"/>
    <mergeCell ref="I26:J26"/>
    <mergeCell ref="C21:H21"/>
    <mergeCell ref="C22:H22"/>
    <mergeCell ref="K10:R10"/>
    <mergeCell ref="K11:R11"/>
    <mergeCell ref="K12:R12"/>
    <mergeCell ref="K13:R13"/>
    <mergeCell ref="K14:R14"/>
    <mergeCell ref="K15:R15"/>
    <mergeCell ref="K25:R25"/>
    <mergeCell ref="K16:R16"/>
    <mergeCell ref="K17:R17"/>
    <mergeCell ref="K18:R18"/>
    <mergeCell ref="A1:R1"/>
    <mergeCell ref="G2:P2"/>
    <mergeCell ref="G3:P3"/>
    <mergeCell ref="G4:P4"/>
    <mergeCell ref="C9:H9"/>
    <mergeCell ref="C2:F2"/>
    <mergeCell ref="C3:F3"/>
    <mergeCell ref="C4:F4"/>
    <mergeCell ref="K6:R6"/>
    <mergeCell ref="K7:R7"/>
    <mergeCell ref="K8:R8"/>
    <mergeCell ref="K9:R9"/>
    <mergeCell ref="I8:J8"/>
    <mergeCell ref="I9:J9"/>
    <mergeCell ref="C23:H23"/>
    <mergeCell ref="I21:J21"/>
    <mergeCell ref="I22:J22"/>
    <mergeCell ref="I23:J23"/>
    <mergeCell ref="C18:H18"/>
    <mergeCell ref="C19:H19"/>
    <mergeCell ref="C20:H20"/>
    <mergeCell ref="I18:J18"/>
    <mergeCell ref="I19:J19"/>
    <mergeCell ref="I20:J20"/>
    <mergeCell ref="C15:H15"/>
    <mergeCell ref="C16:H16"/>
    <mergeCell ref="C17:H17"/>
    <mergeCell ref="I15:J15"/>
    <mergeCell ref="I16:J16"/>
    <mergeCell ref="I17:J17"/>
    <mergeCell ref="C12:H12"/>
    <mergeCell ref="C13:H13"/>
    <mergeCell ref="C14:H14"/>
    <mergeCell ref="I12:J12"/>
    <mergeCell ref="I13:J13"/>
    <mergeCell ref="I14:J14"/>
    <mergeCell ref="C11:H11"/>
    <mergeCell ref="I11:J11"/>
    <mergeCell ref="C6:H6"/>
    <mergeCell ref="C7:H7"/>
    <mergeCell ref="C8:H8"/>
    <mergeCell ref="I6:J6"/>
    <mergeCell ref="I7:J7"/>
    <mergeCell ref="I10:J10"/>
    <mergeCell ref="C10:H10"/>
  </mergeCells>
  <phoneticPr fontId="2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view="pageBreakPreview" topLeftCell="A4" zoomScale="85" zoomScaleNormal="100" zoomScaleSheetLayoutView="85" workbookViewId="0">
      <selection activeCell="M9" sqref="M9:M16"/>
    </sheetView>
  </sheetViews>
  <sheetFormatPr defaultColWidth="9" defaultRowHeight="13.5" x14ac:dyDescent="0.15"/>
  <cols>
    <col min="1" max="1" width="6" style="15" customWidth="1"/>
    <col min="2" max="2" width="22.5" style="15" customWidth="1"/>
    <col min="3" max="3" width="15.5" style="15" customWidth="1"/>
    <col min="4" max="4" width="11.125" style="15" customWidth="1"/>
    <col min="5" max="6" width="11.25" style="15" customWidth="1"/>
    <col min="7" max="7" width="8.125" style="15" customWidth="1"/>
    <col min="8" max="8" width="20.625" style="15" customWidth="1"/>
    <col min="9" max="9" width="11.125" style="15" customWidth="1"/>
    <col min="10" max="11" width="15.125" style="15" customWidth="1"/>
    <col min="12" max="12" width="11.25" style="15" customWidth="1"/>
    <col min="13" max="13" width="27.25" style="15" customWidth="1"/>
    <col min="14" max="14" width="9" style="15"/>
    <col min="15" max="15" width="9" style="15" customWidth="1"/>
    <col min="16" max="16384" width="9" style="15"/>
  </cols>
  <sheetData>
    <row r="1" spans="1:13" ht="26.25" customHeight="1" x14ac:dyDescent="0.15">
      <c r="A1" s="56"/>
      <c r="B1" s="158" t="s">
        <v>43</v>
      </c>
      <c r="C1" s="158"/>
      <c r="D1" s="158"/>
      <c r="E1" s="158"/>
      <c r="F1" s="158"/>
      <c r="G1" s="158"/>
      <c r="H1" s="158"/>
      <c r="I1" s="56"/>
      <c r="J1" s="56"/>
      <c r="K1" s="56"/>
      <c r="L1" s="56"/>
    </row>
    <row r="2" spans="1:13" ht="17.25" customHeight="1" x14ac:dyDescent="0.15">
      <c r="A2" s="57"/>
      <c r="B2" s="159" t="s">
        <v>48</v>
      </c>
      <c r="C2" s="159"/>
      <c r="D2" s="159"/>
      <c r="E2" s="159"/>
      <c r="F2" s="159"/>
      <c r="G2" s="159"/>
      <c r="H2" s="159"/>
      <c r="I2" s="159"/>
      <c r="J2" s="58"/>
      <c r="K2" s="57"/>
      <c r="L2" s="57"/>
    </row>
    <row r="3" spans="1:13" ht="17.25" customHeight="1" x14ac:dyDescent="0.15">
      <c r="A3" s="57"/>
      <c r="B3" s="159" t="s">
        <v>47</v>
      </c>
      <c r="C3" s="159"/>
      <c r="D3" s="159"/>
      <c r="E3" s="159"/>
      <c r="F3" s="159"/>
      <c r="G3" s="159"/>
      <c r="H3" s="159"/>
      <c r="I3" s="159"/>
      <c r="J3" s="58"/>
      <c r="K3" s="57"/>
      <c r="L3" s="57"/>
    </row>
    <row r="4" spans="1:13" ht="17.25" customHeight="1" x14ac:dyDescent="0.15">
      <c r="A4" s="57"/>
      <c r="B4" s="160" t="s">
        <v>44</v>
      </c>
      <c r="C4" s="160"/>
      <c r="D4" s="160"/>
      <c r="E4" s="160"/>
      <c r="F4" s="160"/>
      <c r="G4" s="160"/>
      <c r="H4" s="160"/>
      <c r="I4" s="160"/>
      <c r="J4" s="58"/>
      <c r="K4" s="57"/>
      <c r="L4" s="57"/>
    </row>
    <row r="5" spans="1:13" s="20" customFormat="1" ht="23.25" customHeight="1" x14ac:dyDescent="0.2">
      <c r="A5" s="13"/>
      <c r="B5" s="13"/>
      <c r="C5" s="107"/>
      <c r="D5" s="13"/>
      <c r="E5" s="13"/>
      <c r="F5" s="13"/>
      <c r="G5" s="13"/>
      <c r="H5" s="93" t="s">
        <v>37</v>
      </c>
      <c r="I5" s="155">
        <f>データ入力!C2</f>
        <v>0</v>
      </c>
      <c r="J5" s="155"/>
      <c r="K5" s="99"/>
      <c r="L5" s="86"/>
    </row>
    <row r="6" spans="1:13" s="20" customFormat="1" ht="23.25" customHeight="1" x14ac:dyDescent="0.2">
      <c r="A6" s="157">
        <f ca="1">TODAY()</f>
        <v>45027</v>
      </c>
      <c r="B6" s="157"/>
      <c r="C6" s="113"/>
      <c r="D6" s="13"/>
      <c r="E6" s="13"/>
      <c r="F6" s="13"/>
      <c r="G6" s="13"/>
      <c r="H6" s="94" t="s">
        <v>69</v>
      </c>
      <c r="I6" s="156">
        <f>データ入力!B2</f>
        <v>0</v>
      </c>
      <c r="J6" s="156"/>
      <c r="K6" s="155">
        <f>データ入力!D2</f>
        <v>0</v>
      </c>
      <c r="L6" s="155"/>
    </row>
    <row r="7" spans="1:13" ht="6.75" customHeight="1" x14ac:dyDescent="0.1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ht="32.25" customHeight="1" x14ac:dyDescent="0.15">
      <c r="A8" s="14" t="s">
        <v>34</v>
      </c>
      <c r="B8" s="14" t="s">
        <v>31</v>
      </c>
      <c r="C8" s="108" t="s">
        <v>97</v>
      </c>
      <c r="D8" s="14" t="s">
        <v>19</v>
      </c>
      <c r="E8" s="14" t="s">
        <v>20</v>
      </c>
      <c r="F8" s="14" t="s">
        <v>35</v>
      </c>
      <c r="G8" s="14" t="s">
        <v>21</v>
      </c>
      <c r="H8" s="14" t="s">
        <v>66</v>
      </c>
      <c r="I8" s="14" t="s">
        <v>36</v>
      </c>
      <c r="J8" s="64" t="s">
        <v>49</v>
      </c>
      <c r="K8" s="14" t="s">
        <v>26</v>
      </c>
      <c r="L8" s="114" t="s">
        <v>81</v>
      </c>
      <c r="M8" s="23" t="s">
        <v>42</v>
      </c>
    </row>
    <row r="9" spans="1:13" ht="32.25" customHeight="1" x14ac:dyDescent="0.15">
      <c r="A9" s="119">
        <v>1</v>
      </c>
      <c r="B9" s="121" t="str">
        <f>IF(M9="","",VLOOKUP(M9,データ入力!$A$5:$O$97,2))</f>
        <v/>
      </c>
      <c r="C9" s="121" t="str">
        <f>IF(M9="","",VLOOKUP(M9,データ入力!$A$5:$O$97,3))</f>
        <v/>
      </c>
      <c r="D9" s="120" t="str">
        <f>IF(M9="","",VLOOKUP(M9,データ入力!$A$5:$O$97,4))</f>
        <v/>
      </c>
      <c r="E9" s="119" t="str">
        <f>IF(M9="","",VLOOKUP(M9,データ入力!$A$5:$O$97,5))</f>
        <v/>
      </c>
      <c r="F9" s="119" t="str">
        <f>IF(M9="","",VLOOKUP(M9,データ入力!$A$5:$O$97,9))</f>
        <v/>
      </c>
      <c r="G9" s="121" t="str">
        <f>IF(M9="","",IF(VLOOKUP(M9,データ入力!$A$5:$O$97,6)="男","男",VLOOKUP(M9,データ入力!$A$5:$O$97,6)))</f>
        <v/>
      </c>
      <c r="H9" s="121" t="str">
        <f>IF(M9="","",VLOOKUP(M9,データ入力!$A$5:$O$97,10))</f>
        <v/>
      </c>
      <c r="I9" s="120" t="str">
        <f>IF(M9="","",VLOOKUP(M9,データ入力!$A$5:$O$97,12))</f>
        <v/>
      </c>
      <c r="J9" s="119" t="str">
        <f>IF($M9="","",VLOOKUP($M9,データ入力!$A$5:$O$97,14))</f>
        <v/>
      </c>
      <c r="K9" s="119" t="str">
        <f>IF($M9="","",VLOOKUP($M9,データ入力!$A$5:$O$97,15))</f>
        <v/>
      </c>
      <c r="L9" s="171"/>
      <c r="M9" s="122"/>
    </row>
    <row r="10" spans="1:13" ht="32.25" customHeight="1" x14ac:dyDescent="0.15">
      <c r="A10" s="119">
        <v>2</v>
      </c>
      <c r="B10" s="121" t="str">
        <f>IF(M10="","",VLOOKUP(M10,データ入力!$A$5:$O$97,2))</f>
        <v/>
      </c>
      <c r="C10" s="121" t="str">
        <f>IF(M10="","",VLOOKUP(M10,データ入力!$A$5:$O$97,3))</f>
        <v/>
      </c>
      <c r="D10" s="120" t="str">
        <f>IF(M10="","",VLOOKUP(M10,データ入力!$A$5:$O$97,4))</f>
        <v/>
      </c>
      <c r="E10" s="119" t="str">
        <f>IF(M10="","",VLOOKUP(M10,データ入力!$A$5:$O$97,5))</f>
        <v/>
      </c>
      <c r="F10" s="119" t="str">
        <f>IF(M10="","",VLOOKUP(M10,データ入力!$A$5:$O$97,9))</f>
        <v/>
      </c>
      <c r="G10" s="121" t="str">
        <f>IF(M10="","",IF(VLOOKUP(M10,データ入力!$A$5:$O$97,6)="男","男",VLOOKUP(M10,データ入力!$A$5:$O$97,6)))</f>
        <v/>
      </c>
      <c r="H10" s="121" t="str">
        <f>IF(M10="","",VLOOKUP(M10,データ入力!$A$5:$O$97,10))</f>
        <v/>
      </c>
      <c r="I10" s="120" t="str">
        <f>IF(M10="","",VLOOKUP(M10,データ入力!$A$5:$O$97,12))</f>
        <v/>
      </c>
      <c r="J10" s="119" t="str">
        <f>IF($M10="","",VLOOKUP($M10,データ入力!$A$5:$O$97,14))</f>
        <v/>
      </c>
      <c r="K10" s="119" t="str">
        <f>IF($M10="","",VLOOKUP($M10,データ入力!$A$5:$O$97,15))</f>
        <v/>
      </c>
      <c r="L10" s="171"/>
      <c r="M10" s="122"/>
    </row>
    <row r="11" spans="1:13" ht="32.25" customHeight="1" x14ac:dyDescent="0.15">
      <c r="A11" s="119">
        <v>3</v>
      </c>
      <c r="B11" s="121" t="str">
        <f>IF(M11="","",VLOOKUP(M11,データ入力!$A$5:$O$97,2))</f>
        <v/>
      </c>
      <c r="C11" s="121" t="str">
        <f>IF(M11="","",VLOOKUP(M11,データ入力!$A$5:$O$97,3))</f>
        <v/>
      </c>
      <c r="D11" s="120" t="str">
        <f>IF(M11="","",VLOOKUP(M11,データ入力!$A$5:$O$97,4))</f>
        <v/>
      </c>
      <c r="E11" s="119" t="str">
        <f>IF(M11="","",VLOOKUP(M11,データ入力!$A$5:$O$97,5))</f>
        <v/>
      </c>
      <c r="F11" s="119" t="str">
        <f>IF(M11="","",VLOOKUP(M11,データ入力!$A$5:$O$97,9))</f>
        <v/>
      </c>
      <c r="G11" s="121" t="str">
        <f>IF(M11="","",IF(VLOOKUP(M11,データ入力!$A$5:$O$97,6)="男","男",VLOOKUP(M11,データ入力!$A$5:$O$97,6)))</f>
        <v/>
      </c>
      <c r="H11" s="121" t="str">
        <f>IF(M11="","",VLOOKUP(M11,データ入力!$A$5:$O$97,10))</f>
        <v/>
      </c>
      <c r="I11" s="120" t="str">
        <f>IF(M11="","",VLOOKUP(M11,データ入力!$A$5:$O$97,12))</f>
        <v/>
      </c>
      <c r="J11" s="119" t="str">
        <f>IF($M11="","",VLOOKUP($M11,データ入力!$A$5:$O$97,14))</f>
        <v/>
      </c>
      <c r="K11" s="119" t="str">
        <f>IF($M11="","",VLOOKUP($M11,データ入力!$A$5:$O$97,15))</f>
        <v/>
      </c>
      <c r="L11" s="171"/>
      <c r="M11" s="122"/>
    </row>
    <row r="12" spans="1:13" ht="32.25" customHeight="1" x14ac:dyDescent="0.15">
      <c r="A12" s="119">
        <v>4</v>
      </c>
      <c r="B12" s="121" t="str">
        <f>IF(M12="","",VLOOKUP(M12,データ入力!$A$5:$O$97,2))</f>
        <v/>
      </c>
      <c r="C12" s="121" t="str">
        <f>IF(M12="","",VLOOKUP(M12,データ入力!$A$5:$O$97,3))</f>
        <v/>
      </c>
      <c r="D12" s="120" t="str">
        <f>IF(M12="","",VLOOKUP(M12,データ入力!$A$5:$O$97,4))</f>
        <v/>
      </c>
      <c r="E12" s="119" t="str">
        <f>IF(M12="","",VLOOKUP(M12,データ入力!$A$5:$O$97,5))</f>
        <v/>
      </c>
      <c r="F12" s="119" t="str">
        <f>IF(M12="","",VLOOKUP(M12,データ入力!$A$5:$O$97,9))</f>
        <v/>
      </c>
      <c r="G12" s="121" t="str">
        <f>IF(M12="","",IF(VLOOKUP(M12,データ入力!$A$5:$O$97,6)="男","男",VLOOKUP(M12,データ入力!$A$5:$O$97,6)))</f>
        <v/>
      </c>
      <c r="H12" s="121" t="str">
        <f>IF(M12="","",VLOOKUP(M12,データ入力!$A$5:$O$97,10))</f>
        <v/>
      </c>
      <c r="I12" s="120" t="str">
        <f>IF(M12="","",VLOOKUP(M12,データ入力!$A$5:$O$97,12))</f>
        <v/>
      </c>
      <c r="J12" s="119" t="str">
        <f>IF($M12="","",VLOOKUP($M12,データ入力!$A$5:$O$97,14))</f>
        <v/>
      </c>
      <c r="K12" s="119" t="str">
        <f>IF($M12="","",VLOOKUP($M12,データ入力!$A$5:$O$97,15))</f>
        <v/>
      </c>
      <c r="L12" s="171"/>
      <c r="M12" s="122"/>
    </row>
    <row r="13" spans="1:13" ht="32.25" customHeight="1" x14ac:dyDescent="0.15">
      <c r="A13" s="119">
        <v>5</v>
      </c>
      <c r="B13" s="121" t="str">
        <f>IF(M13="","",VLOOKUP(M13,データ入力!$A$5:$O$97,2))</f>
        <v/>
      </c>
      <c r="C13" s="121" t="str">
        <f>IF(M13="","",VLOOKUP(M13,データ入力!$A$5:$O$97,3))</f>
        <v/>
      </c>
      <c r="D13" s="120" t="str">
        <f>IF(M13="","",VLOOKUP(M13,データ入力!$A$5:$O$97,4))</f>
        <v/>
      </c>
      <c r="E13" s="119" t="str">
        <f>IF(M13="","",VLOOKUP(M13,データ入力!$A$5:$O$97,5))</f>
        <v/>
      </c>
      <c r="F13" s="119" t="str">
        <f>IF(M13="","",VLOOKUP(M13,データ入力!$A$5:$O$97,9))</f>
        <v/>
      </c>
      <c r="G13" s="121" t="str">
        <f>IF(M13="","",IF(VLOOKUP(M13,データ入力!$A$5:$O$97,6)="男","男",VLOOKUP(M13,データ入力!$A$5:$O$97,6)))</f>
        <v/>
      </c>
      <c r="H13" s="121" t="str">
        <f>IF(M13="","",VLOOKUP(M13,データ入力!$A$5:$O$97,10))</f>
        <v/>
      </c>
      <c r="I13" s="120" t="str">
        <f>IF(M13="","",VLOOKUP(M13,データ入力!$A$5:$O$97,12))</f>
        <v/>
      </c>
      <c r="J13" s="119" t="str">
        <f>IF($M13="","",VLOOKUP($M13,データ入力!$A$5:$O$97,14))</f>
        <v/>
      </c>
      <c r="K13" s="119" t="str">
        <f>IF($M13="","",VLOOKUP($M13,データ入力!$A$5:$O$97,15))</f>
        <v/>
      </c>
      <c r="L13" s="171"/>
      <c r="M13" s="122"/>
    </row>
    <row r="14" spans="1:13" ht="32.25" customHeight="1" x14ac:dyDescent="0.15">
      <c r="A14" s="119">
        <v>6</v>
      </c>
      <c r="B14" s="121" t="str">
        <f>IF(M14="","",VLOOKUP(M14,データ入力!$A$5:$O$97,2))</f>
        <v/>
      </c>
      <c r="C14" s="121" t="str">
        <f>IF(M14="","",VLOOKUP(M14,データ入力!$A$5:$O$97,3))</f>
        <v/>
      </c>
      <c r="D14" s="120" t="str">
        <f>IF(M14="","",VLOOKUP(M14,データ入力!$A$5:$O$97,4))</f>
        <v/>
      </c>
      <c r="E14" s="119" t="str">
        <f>IF(M14="","",VLOOKUP(M14,データ入力!$A$5:$O$97,5))</f>
        <v/>
      </c>
      <c r="F14" s="119" t="str">
        <f>IF(M14="","",VLOOKUP(M14,データ入力!$A$5:$O$97,9))</f>
        <v/>
      </c>
      <c r="G14" s="121" t="str">
        <f>IF(M14="","",IF(VLOOKUP(M14,データ入力!$A$5:$O$97,6)="男","男",VLOOKUP(M14,データ入力!$A$5:$O$97,6)))</f>
        <v/>
      </c>
      <c r="H14" s="121" t="str">
        <f>IF(M14="","",VLOOKUP(M14,データ入力!$A$5:$O$97,10))</f>
        <v/>
      </c>
      <c r="I14" s="120" t="str">
        <f>IF(M14="","",VLOOKUP(M14,データ入力!$A$5:$O$97,12))</f>
        <v/>
      </c>
      <c r="J14" s="119" t="str">
        <f>IF($M14="","",VLOOKUP($M14,データ入力!$A$5:$O$97,14))</f>
        <v/>
      </c>
      <c r="K14" s="119" t="str">
        <f>IF($M14="","",VLOOKUP($M14,データ入力!$A$5:$O$97,15))</f>
        <v/>
      </c>
      <c r="L14" s="171"/>
      <c r="M14" s="122"/>
    </row>
    <row r="15" spans="1:13" ht="32.25" customHeight="1" x14ac:dyDescent="0.15">
      <c r="A15" s="119">
        <v>7</v>
      </c>
      <c r="B15" s="121" t="str">
        <f>IF(M15="","",VLOOKUP(M15,データ入力!$A$5:$O$97,2))</f>
        <v/>
      </c>
      <c r="C15" s="121" t="str">
        <f>IF(M15="","",VLOOKUP(M15,データ入力!$A$5:$O$97,3))</f>
        <v/>
      </c>
      <c r="D15" s="120" t="str">
        <f>IF(M15="","",VLOOKUP(M15,データ入力!$A$5:$O$97,4))</f>
        <v/>
      </c>
      <c r="E15" s="119" t="str">
        <f>IF(M15="","",VLOOKUP(M15,データ入力!$A$5:$O$97,5))</f>
        <v/>
      </c>
      <c r="F15" s="119" t="str">
        <f>IF(M15="","",VLOOKUP(M15,データ入力!$A$5:$O$97,9))</f>
        <v/>
      </c>
      <c r="G15" s="121" t="str">
        <f>IF(M15="","",IF(VLOOKUP(M15,データ入力!$A$5:$O$97,6)="男","男",VLOOKUP(M15,データ入力!$A$5:$O$97,6)))</f>
        <v/>
      </c>
      <c r="H15" s="121" t="str">
        <f>IF(M15="","",VLOOKUP(M15,データ入力!$A$5:$O$97,10))</f>
        <v/>
      </c>
      <c r="I15" s="120" t="str">
        <f>IF(M15="","",VLOOKUP(M15,データ入力!$A$5:$O$97,12))</f>
        <v/>
      </c>
      <c r="J15" s="119" t="str">
        <f>IF($M15="","",VLOOKUP($M15,データ入力!$A$5:$O$97,14))</f>
        <v/>
      </c>
      <c r="K15" s="119" t="str">
        <f>IF($M15="","",VLOOKUP($M15,データ入力!$A$5:$O$97,15))</f>
        <v/>
      </c>
      <c r="L15" s="171"/>
      <c r="M15" s="122"/>
    </row>
    <row r="16" spans="1:13" ht="32.25" customHeight="1" x14ac:dyDescent="0.15">
      <c r="A16" s="119">
        <v>8</v>
      </c>
      <c r="B16" s="119" t="str">
        <f>IF(M16="","",VLOOKUP(M16,データ入力!$A$5:$O$97,2))</f>
        <v/>
      </c>
      <c r="C16" s="119" t="str">
        <f>IF(M16="","",VLOOKUP(M16,データ入力!$A$5:$O$97,3))</f>
        <v/>
      </c>
      <c r="D16" s="120" t="str">
        <f>IF(M16="","",VLOOKUP(M16,データ入力!$A$5:$O$97,4))</f>
        <v/>
      </c>
      <c r="E16" s="119" t="str">
        <f>IF(M16="","",VLOOKUP(M16,データ入力!$A$5:$O$97,5))</f>
        <v/>
      </c>
      <c r="F16" s="119" t="str">
        <f>IF(M16="","",VLOOKUP(M16,データ入力!$A$5:$O$97,9))</f>
        <v/>
      </c>
      <c r="G16" s="119" t="str">
        <f>IF(M16="","",IF(VLOOKUP(M16,データ入力!$A$5:$O$97,6)="男","男",VLOOKUP(M16,データ入力!$A$5:$O$97,6)))</f>
        <v/>
      </c>
      <c r="H16" s="119" t="str">
        <f>IF(M16="","",VLOOKUP(M16,データ入力!$A$5:$O$97,10))</f>
        <v/>
      </c>
      <c r="I16" s="120" t="str">
        <f>IF(M16="","",VLOOKUP(M16,データ入力!$A$5:$O$97,12))</f>
        <v/>
      </c>
      <c r="J16" s="119" t="str">
        <f>IF($M16="","",VLOOKUP($M16,データ入力!$A$5:$O$97,14))</f>
        <v/>
      </c>
      <c r="K16" s="119" t="str">
        <f>IF($M16="","",VLOOKUP($M16,データ入力!$A$5:$O$97,15))</f>
        <v/>
      </c>
      <c r="L16" s="114"/>
      <c r="M16" s="122"/>
    </row>
    <row r="17" spans="1:13" s="18" customFormat="1" ht="7.5" customHeight="1" x14ac:dyDescent="0.15">
      <c r="D17" s="19"/>
      <c r="I17" s="19"/>
      <c r="M17" s="164"/>
    </row>
    <row r="18" spans="1:13" ht="20.25" customHeight="1" x14ac:dyDescent="0.15">
      <c r="A18" s="166" t="s">
        <v>38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91"/>
      <c r="M18" s="161"/>
    </row>
    <row r="19" spans="1:13" ht="7.5" customHeight="1" thickBot="1" x14ac:dyDescent="0.2">
      <c r="A19" s="16"/>
      <c r="B19" s="16"/>
      <c r="C19" s="109"/>
      <c r="D19" s="16"/>
      <c r="E19" s="16"/>
      <c r="F19" s="16"/>
      <c r="G19" s="16"/>
      <c r="H19" s="16"/>
      <c r="I19" s="16"/>
      <c r="J19" s="16"/>
      <c r="K19" s="16"/>
      <c r="L19" s="91"/>
      <c r="M19" s="161"/>
    </row>
    <row r="20" spans="1:13" ht="171" customHeight="1" thickTop="1" thickBot="1" x14ac:dyDescent="0.2">
      <c r="A20" s="21" t="s">
        <v>39</v>
      </c>
      <c r="B20" s="18"/>
      <c r="C20" s="18"/>
      <c r="D20" s="18"/>
      <c r="E20" s="18"/>
      <c r="F20" s="18"/>
      <c r="G20" s="18"/>
      <c r="H20" s="168" t="s">
        <v>71</v>
      </c>
      <c r="I20" s="169"/>
      <c r="J20" s="169"/>
      <c r="K20" s="169"/>
      <c r="L20" s="170"/>
      <c r="M20" s="161"/>
    </row>
    <row r="21" spans="1:13" ht="6" customHeight="1" thickTop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ht="17.25" customHeight="1" x14ac:dyDescent="0.15">
      <c r="A22" s="162" t="s">
        <v>40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87"/>
    </row>
    <row r="23" spans="1:13" ht="17.25" customHeight="1" x14ac:dyDescent="0.15">
      <c r="A23" s="162" t="s">
        <v>33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87"/>
    </row>
    <row r="24" spans="1:13" ht="17.25" customHeight="1" x14ac:dyDescent="0.15">
      <c r="A24" s="163" t="s">
        <v>41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88"/>
    </row>
    <row r="25" spans="1:13" ht="17.25" customHeight="1" x14ac:dyDescent="0.15">
      <c r="A25" s="163" t="s">
        <v>70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88"/>
    </row>
    <row r="26" spans="1:13" ht="17.25" customHeight="1" x14ac:dyDescent="0.15">
      <c r="A26" s="167" t="s">
        <v>45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89"/>
    </row>
    <row r="27" spans="1:13" ht="17.25" customHeight="1" x14ac:dyDescent="0.15">
      <c r="A27" s="165" t="s">
        <v>46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90"/>
    </row>
  </sheetData>
  <sheetProtection selectLockedCells="1"/>
  <mergeCells count="18">
    <mergeCell ref="A27:K27"/>
    <mergeCell ref="A18:K18"/>
    <mergeCell ref="A26:K26"/>
    <mergeCell ref="H20:L20"/>
    <mergeCell ref="M19:M20"/>
    <mergeCell ref="A22:K22"/>
    <mergeCell ref="A23:K23"/>
    <mergeCell ref="A24:K24"/>
    <mergeCell ref="A25:K25"/>
    <mergeCell ref="M17:M18"/>
    <mergeCell ref="B1:H1"/>
    <mergeCell ref="B2:I2"/>
    <mergeCell ref="B3:I3"/>
    <mergeCell ref="B4:I4"/>
    <mergeCell ref="I5:J5"/>
    <mergeCell ref="I6:J6"/>
    <mergeCell ref="K6:L6"/>
    <mergeCell ref="A6:B6"/>
  </mergeCells>
  <phoneticPr fontId="6"/>
  <pageMargins left="0.70866141732283472" right="0.70866141732283472" top="0.19685039370078741" bottom="0.19685039370078741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27"/>
  <sheetViews>
    <sheetView view="pageBreakPreview" topLeftCell="B4" zoomScale="85" zoomScaleNormal="100" zoomScaleSheetLayoutView="85" workbookViewId="0">
      <selection activeCell="M9" sqref="M9:M16"/>
    </sheetView>
  </sheetViews>
  <sheetFormatPr defaultColWidth="9" defaultRowHeight="13.5" x14ac:dyDescent="0.15"/>
  <cols>
    <col min="1" max="1" width="6" style="15" customWidth="1"/>
    <col min="2" max="2" width="22.5" style="15" customWidth="1"/>
    <col min="3" max="3" width="15.5" style="15" customWidth="1"/>
    <col min="4" max="4" width="11.125" style="15" customWidth="1"/>
    <col min="5" max="6" width="11.25" style="15" customWidth="1"/>
    <col min="7" max="7" width="8.125" style="15" customWidth="1"/>
    <col min="8" max="8" width="20.625" style="15" customWidth="1"/>
    <col min="9" max="9" width="11.125" style="15" customWidth="1"/>
    <col min="10" max="11" width="15.125" style="15" customWidth="1"/>
    <col min="12" max="12" width="11.25" style="15" customWidth="1"/>
    <col min="13" max="13" width="27.25" style="15" customWidth="1"/>
    <col min="14" max="14" width="9" style="15"/>
    <col min="15" max="15" width="9" style="15" customWidth="1"/>
    <col min="16" max="16384" width="9" style="15"/>
  </cols>
  <sheetData>
    <row r="1" spans="1:13" ht="26.25" customHeight="1" x14ac:dyDescent="0.15">
      <c r="A1" s="56"/>
      <c r="B1" s="158" t="s">
        <v>43</v>
      </c>
      <c r="C1" s="158"/>
      <c r="D1" s="158"/>
      <c r="E1" s="158"/>
      <c r="F1" s="158"/>
      <c r="G1" s="158"/>
      <c r="H1" s="158"/>
      <c r="I1" s="56"/>
      <c r="J1" s="56"/>
      <c r="K1" s="56"/>
      <c r="L1" s="56"/>
    </row>
    <row r="2" spans="1:13" ht="17.25" customHeight="1" x14ac:dyDescent="0.15">
      <c r="A2" s="57"/>
      <c r="B2" s="159" t="s">
        <v>99</v>
      </c>
      <c r="C2" s="159"/>
      <c r="D2" s="159"/>
      <c r="E2" s="159"/>
      <c r="F2" s="159"/>
      <c r="G2" s="159"/>
      <c r="H2" s="159"/>
      <c r="I2" s="159"/>
      <c r="J2" s="58"/>
      <c r="K2" s="57"/>
      <c r="L2" s="57"/>
    </row>
    <row r="3" spans="1:13" ht="17.25" customHeight="1" x14ac:dyDescent="0.15">
      <c r="A3" s="57"/>
      <c r="B3" s="159" t="s">
        <v>47</v>
      </c>
      <c r="C3" s="159"/>
      <c r="D3" s="159"/>
      <c r="E3" s="159"/>
      <c r="F3" s="159"/>
      <c r="G3" s="159"/>
      <c r="H3" s="159"/>
      <c r="I3" s="159"/>
      <c r="J3" s="58"/>
      <c r="K3" s="57"/>
      <c r="L3" s="57"/>
    </row>
    <row r="4" spans="1:13" ht="17.25" customHeight="1" x14ac:dyDescent="0.15">
      <c r="A4" s="57"/>
      <c r="B4" s="160" t="s">
        <v>44</v>
      </c>
      <c r="C4" s="160"/>
      <c r="D4" s="160"/>
      <c r="E4" s="160"/>
      <c r="F4" s="160"/>
      <c r="G4" s="160"/>
      <c r="H4" s="160"/>
      <c r="I4" s="160"/>
      <c r="J4" s="58"/>
      <c r="K4" s="57"/>
      <c r="L4" s="57"/>
    </row>
    <row r="5" spans="1:13" s="20" customFormat="1" ht="23.25" customHeight="1" x14ac:dyDescent="0.2">
      <c r="A5" s="118"/>
      <c r="B5" s="118"/>
      <c r="C5" s="118"/>
      <c r="D5" s="118"/>
      <c r="E5" s="118"/>
      <c r="F5" s="118"/>
      <c r="G5" s="118"/>
      <c r="H5" s="93" t="s">
        <v>37</v>
      </c>
      <c r="I5" s="155">
        <f>データ入力!C2</f>
        <v>0</v>
      </c>
      <c r="J5" s="155"/>
      <c r="K5" s="99"/>
      <c r="L5" s="93"/>
    </row>
    <row r="6" spans="1:13" s="20" customFormat="1" ht="23.25" customHeight="1" x14ac:dyDescent="0.2">
      <c r="A6" s="157">
        <f ca="1">TODAY()</f>
        <v>45027</v>
      </c>
      <c r="B6" s="157"/>
      <c r="C6" s="113"/>
      <c r="D6" s="118"/>
      <c r="E6" s="118"/>
      <c r="F6" s="118"/>
      <c r="G6" s="118"/>
      <c r="H6" s="129" t="s">
        <v>69</v>
      </c>
      <c r="I6" s="156">
        <f>データ入力!B2</f>
        <v>0</v>
      </c>
      <c r="J6" s="156"/>
      <c r="K6" s="155">
        <f>データ入力!D2</f>
        <v>0</v>
      </c>
      <c r="L6" s="155"/>
    </row>
    <row r="7" spans="1:13" ht="6.75" customHeight="1" x14ac:dyDescent="0.15">
      <c r="A7" s="123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ht="32.25" customHeight="1" x14ac:dyDescent="0.15">
      <c r="A8" s="119" t="s">
        <v>18</v>
      </c>
      <c r="B8" s="119" t="s">
        <v>31</v>
      </c>
      <c r="C8" s="119" t="s">
        <v>97</v>
      </c>
      <c r="D8" s="119" t="s">
        <v>19</v>
      </c>
      <c r="E8" s="119" t="s">
        <v>20</v>
      </c>
      <c r="F8" s="119" t="s">
        <v>35</v>
      </c>
      <c r="G8" s="119" t="s">
        <v>21</v>
      </c>
      <c r="H8" s="119" t="s">
        <v>66</v>
      </c>
      <c r="I8" s="119" t="s">
        <v>36</v>
      </c>
      <c r="J8" s="119" t="s">
        <v>49</v>
      </c>
      <c r="K8" s="119" t="s">
        <v>26</v>
      </c>
      <c r="L8" s="114" t="s">
        <v>81</v>
      </c>
      <c r="M8" s="122" t="s">
        <v>42</v>
      </c>
    </row>
    <row r="9" spans="1:13" ht="32.25" customHeight="1" x14ac:dyDescent="0.15">
      <c r="A9" s="119">
        <v>1</v>
      </c>
      <c r="B9" s="121" t="str">
        <f>IF(M9="","",VLOOKUP(M9,データ入力!$A$5:$O$97,2))</f>
        <v/>
      </c>
      <c r="C9" s="121" t="str">
        <f>IF(M9="","",VLOOKUP(M9,データ入力!$A$5:$O$97,3))</f>
        <v/>
      </c>
      <c r="D9" s="120" t="str">
        <f>IF(M9="","",VLOOKUP(M9,データ入力!$A$5:$O$97,4))</f>
        <v/>
      </c>
      <c r="E9" s="119" t="str">
        <f>IF(M9="","",VLOOKUP(M9,データ入力!$A$5:$O$97,5))</f>
        <v/>
      </c>
      <c r="F9" s="119" t="str">
        <f>IF(M9="","",VLOOKUP(M9,データ入力!$A$5:$O$97,9))</f>
        <v/>
      </c>
      <c r="G9" s="121" t="str">
        <f>IF(M9="","",IF(VLOOKUP(M9,データ入力!$A$5:$O$97,6)="男","男",VLOOKUP(M9,データ入力!$A$5:$O$97,6)))</f>
        <v/>
      </c>
      <c r="H9" s="121" t="str">
        <f>IF(M9="","",VLOOKUP(M9,データ入力!$A$5:$O$97,10))</f>
        <v/>
      </c>
      <c r="I9" s="120" t="str">
        <f>IF(M9="","",VLOOKUP(M9,データ入力!$A$5:$O$97,12))</f>
        <v/>
      </c>
      <c r="J9" s="119" t="str">
        <f>IF($M9="","",VLOOKUP($M9,データ入力!$A$5:$O$97,14))</f>
        <v/>
      </c>
      <c r="K9" s="119" t="str">
        <f>IF($M9="","",VLOOKUP($M9,データ入力!$A$5:$O$97,15))</f>
        <v/>
      </c>
      <c r="L9" s="171"/>
      <c r="M9" s="122"/>
    </row>
    <row r="10" spans="1:13" ht="32.25" customHeight="1" x14ac:dyDescent="0.15">
      <c r="A10" s="119">
        <v>2</v>
      </c>
      <c r="B10" s="121" t="str">
        <f>IF(M10="","",VLOOKUP(M10,データ入力!$A$5:$O$97,2))</f>
        <v/>
      </c>
      <c r="C10" s="121" t="str">
        <f>IF(M10="","",VLOOKUP(M10,データ入力!$A$5:$O$97,3))</f>
        <v/>
      </c>
      <c r="D10" s="120" t="str">
        <f>IF(M10="","",VLOOKUP(M10,データ入力!$A$5:$O$97,4))</f>
        <v/>
      </c>
      <c r="E10" s="119" t="str">
        <f>IF(M10="","",VLOOKUP(M10,データ入力!$A$5:$O$97,5))</f>
        <v/>
      </c>
      <c r="F10" s="119" t="str">
        <f>IF(M10="","",VLOOKUP(M10,データ入力!$A$5:$O$97,9))</f>
        <v/>
      </c>
      <c r="G10" s="121" t="str">
        <f>IF(M10="","",IF(VLOOKUP(M10,データ入力!$A$5:$O$97,6)="男","男",VLOOKUP(M10,データ入力!$A$5:$O$97,6)))</f>
        <v/>
      </c>
      <c r="H10" s="121" t="str">
        <f>IF(M10="","",VLOOKUP(M10,データ入力!$A$5:$O$97,10))</f>
        <v/>
      </c>
      <c r="I10" s="120" t="str">
        <f>IF(M10="","",VLOOKUP(M10,データ入力!$A$5:$O$97,12))</f>
        <v/>
      </c>
      <c r="J10" s="119" t="str">
        <f>IF($M10="","",VLOOKUP($M10,データ入力!$A$5:$O$97,14))</f>
        <v/>
      </c>
      <c r="K10" s="119" t="str">
        <f>IF($M10="","",VLOOKUP($M10,データ入力!$A$5:$O$97,15))</f>
        <v/>
      </c>
      <c r="L10" s="171"/>
      <c r="M10" s="122"/>
    </row>
    <row r="11" spans="1:13" ht="32.25" customHeight="1" x14ac:dyDescent="0.15">
      <c r="A11" s="119">
        <v>3</v>
      </c>
      <c r="B11" s="121" t="str">
        <f>IF(M11="","",VLOOKUP(M11,データ入力!$A$5:$O$97,2))</f>
        <v/>
      </c>
      <c r="C11" s="121" t="str">
        <f>IF(M11="","",VLOOKUP(M11,データ入力!$A$5:$O$97,3))</f>
        <v/>
      </c>
      <c r="D11" s="120" t="str">
        <f>IF(M11="","",VLOOKUP(M11,データ入力!$A$5:$O$97,4))</f>
        <v/>
      </c>
      <c r="E11" s="119" t="str">
        <f>IF(M11="","",VLOOKUP(M11,データ入力!$A$5:$O$97,5))</f>
        <v/>
      </c>
      <c r="F11" s="119" t="str">
        <f>IF(M11="","",VLOOKUP(M11,データ入力!$A$5:$O$97,9))</f>
        <v/>
      </c>
      <c r="G11" s="121" t="str">
        <f>IF(M11="","",IF(VLOOKUP(M11,データ入力!$A$5:$O$97,6)="男","男",VLOOKUP(M11,データ入力!$A$5:$O$97,6)))</f>
        <v/>
      </c>
      <c r="H11" s="121" t="str">
        <f>IF(M11="","",VLOOKUP(M11,データ入力!$A$5:$O$97,10))</f>
        <v/>
      </c>
      <c r="I11" s="120" t="str">
        <f>IF(M11="","",VLOOKUP(M11,データ入力!$A$5:$O$97,12))</f>
        <v/>
      </c>
      <c r="J11" s="119" t="str">
        <f>IF($M11="","",VLOOKUP($M11,データ入力!$A$5:$O$97,14))</f>
        <v/>
      </c>
      <c r="K11" s="119" t="str">
        <f>IF($M11="","",VLOOKUP($M11,データ入力!$A$5:$O$97,15))</f>
        <v/>
      </c>
      <c r="L11" s="171"/>
      <c r="M11" s="122"/>
    </row>
    <row r="12" spans="1:13" ht="32.25" customHeight="1" x14ac:dyDescent="0.15">
      <c r="A12" s="119">
        <v>4</v>
      </c>
      <c r="B12" s="121" t="str">
        <f>IF(M12="","",VLOOKUP(M12,データ入力!$A$5:$O$97,2))</f>
        <v/>
      </c>
      <c r="C12" s="121" t="str">
        <f>IF(M12="","",VLOOKUP(M12,データ入力!$A$5:$O$97,3))</f>
        <v/>
      </c>
      <c r="D12" s="120" t="str">
        <f>IF(M12="","",VLOOKUP(M12,データ入力!$A$5:$O$97,4))</f>
        <v/>
      </c>
      <c r="E12" s="119" t="str">
        <f>IF(M12="","",VLOOKUP(M12,データ入力!$A$5:$O$97,5))</f>
        <v/>
      </c>
      <c r="F12" s="119" t="str">
        <f>IF(M12="","",VLOOKUP(M12,データ入力!$A$5:$O$97,9))</f>
        <v/>
      </c>
      <c r="G12" s="121" t="str">
        <f>IF(M12="","",IF(VLOOKUP(M12,データ入力!$A$5:$O$97,6)="男","男",VLOOKUP(M12,データ入力!$A$5:$O$97,6)))</f>
        <v/>
      </c>
      <c r="H12" s="121" t="str">
        <f>IF(M12="","",VLOOKUP(M12,データ入力!$A$5:$O$97,10))</f>
        <v/>
      </c>
      <c r="I12" s="120" t="str">
        <f>IF(M12="","",VLOOKUP(M12,データ入力!$A$5:$O$97,12))</f>
        <v/>
      </c>
      <c r="J12" s="119" t="str">
        <f>IF($M12="","",VLOOKUP($M12,データ入力!$A$5:$O$97,14))</f>
        <v/>
      </c>
      <c r="K12" s="119" t="str">
        <f>IF($M12="","",VLOOKUP($M12,データ入力!$A$5:$O$97,15))</f>
        <v/>
      </c>
      <c r="L12" s="171"/>
      <c r="M12" s="122"/>
    </row>
    <row r="13" spans="1:13" ht="32.25" customHeight="1" x14ac:dyDescent="0.15">
      <c r="A13" s="119">
        <v>5</v>
      </c>
      <c r="B13" s="121" t="str">
        <f>IF(M13="","",VLOOKUP(M13,データ入力!$A$5:$O$97,2))</f>
        <v/>
      </c>
      <c r="C13" s="121" t="str">
        <f>IF(M13="","",VLOOKUP(M13,データ入力!$A$5:$O$97,3))</f>
        <v/>
      </c>
      <c r="D13" s="120" t="str">
        <f>IF(M13="","",VLOOKUP(M13,データ入力!$A$5:$O$97,4))</f>
        <v/>
      </c>
      <c r="E13" s="119" t="str">
        <f>IF(M13="","",VLOOKUP(M13,データ入力!$A$5:$O$97,5))</f>
        <v/>
      </c>
      <c r="F13" s="119" t="str">
        <f>IF(M13="","",VLOOKUP(M13,データ入力!$A$5:$O$97,9))</f>
        <v/>
      </c>
      <c r="G13" s="121" t="str">
        <f>IF(M13="","",IF(VLOOKUP(M13,データ入力!$A$5:$O$97,6)="男","男",VLOOKUP(M13,データ入力!$A$5:$O$97,6)))</f>
        <v/>
      </c>
      <c r="H13" s="121" t="str">
        <f>IF(M13="","",VLOOKUP(M13,データ入力!$A$5:$O$97,10))</f>
        <v/>
      </c>
      <c r="I13" s="120" t="str">
        <f>IF(M13="","",VLOOKUP(M13,データ入力!$A$5:$O$97,12))</f>
        <v/>
      </c>
      <c r="J13" s="119" t="str">
        <f>IF($M13="","",VLOOKUP($M13,データ入力!$A$5:$O$97,14))</f>
        <v/>
      </c>
      <c r="K13" s="119" t="str">
        <f>IF($M13="","",VLOOKUP($M13,データ入力!$A$5:$O$97,15))</f>
        <v/>
      </c>
      <c r="L13" s="171"/>
      <c r="M13" s="122"/>
    </row>
    <row r="14" spans="1:13" ht="32.25" customHeight="1" x14ac:dyDescent="0.15">
      <c r="A14" s="119">
        <v>6</v>
      </c>
      <c r="B14" s="121" t="str">
        <f>IF(M14="","",VLOOKUP(M14,データ入力!$A$5:$O$97,2))</f>
        <v/>
      </c>
      <c r="C14" s="121" t="str">
        <f>IF(M14="","",VLOOKUP(M14,データ入力!$A$5:$O$97,3))</f>
        <v/>
      </c>
      <c r="D14" s="120" t="str">
        <f>IF(M14="","",VLOOKUP(M14,データ入力!$A$5:$O$97,4))</f>
        <v/>
      </c>
      <c r="E14" s="119" t="str">
        <f>IF(M14="","",VLOOKUP(M14,データ入力!$A$5:$O$97,5))</f>
        <v/>
      </c>
      <c r="F14" s="119" t="str">
        <f>IF(M14="","",VLOOKUP(M14,データ入力!$A$5:$O$97,9))</f>
        <v/>
      </c>
      <c r="G14" s="121" t="str">
        <f>IF(M14="","",IF(VLOOKUP(M14,データ入力!$A$5:$O$97,6)="男","男",VLOOKUP(M14,データ入力!$A$5:$O$97,6)))</f>
        <v/>
      </c>
      <c r="H14" s="121" t="str">
        <f>IF(M14="","",VLOOKUP(M14,データ入力!$A$5:$O$97,10))</f>
        <v/>
      </c>
      <c r="I14" s="120" t="str">
        <f>IF(M14="","",VLOOKUP(M14,データ入力!$A$5:$O$97,12))</f>
        <v/>
      </c>
      <c r="J14" s="119" t="str">
        <f>IF($M14="","",VLOOKUP($M14,データ入力!$A$5:$O$97,14))</f>
        <v/>
      </c>
      <c r="K14" s="119" t="str">
        <f>IF($M14="","",VLOOKUP($M14,データ入力!$A$5:$O$97,15))</f>
        <v/>
      </c>
      <c r="L14" s="171"/>
      <c r="M14" s="122"/>
    </row>
    <row r="15" spans="1:13" ht="32.25" customHeight="1" x14ac:dyDescent="0.15">
      <c r="A15" s="119">
        <v>7</v>
      </c>
      <c r="B15" s="121" t="str">
        <f>IF(M15="","",VLOOKUP(M15,データ入力!$A$5:$O$97,2))</f>
        <v/>
      </c>
      <c r="C15" s="121" t="str">
        <f>IF(M15="","",VLOOKUP(M15,データ入力!$A$5:$O$97,3))</f>
        <v/>
      </c>
      <c r="D15" s="120" t="str">
        <f>IF(M15="","",VLOOKUP(M15,データ入力!$A$5:$O$97,4))</f>
        <v/>
      </c>
      <c r="E15" s="119" t="str">
        <f>IF(M15="","",VLOOKUP(M15,データ入力!$A$5:$O$97,5))</f>
        <v/>
      </c>
      <c r="F15" s="119" t="str">
        <f>IF(M15="","",VLOOKUP(M15,データ入力!$A$5:$O$97,9))</f>
        <v/>
      </c>
      <c r="G15" s="121" t="str">
        <f>IF(M15="","",IF(VLOOKUP(M15,データ入力!$A$5:$O$97,6)="男","男",VLOOKUP(M15,データ入力!$A$5:$O$97,6)))</f>
        <v/>
      </c>
      <c r="H15" s="121" t="str">
        <f>IF(M15="","",VLOOKUP(M15,データ入力!$A$5:$O$97,10))</f>
        <v/>
      </c>
      <c r="I15" s="120" t="str">
        <f>IF(M15="","",VLOOKUP(M15,データ入力!$A$5:$O$97,12))</f>
        <v/>
      </c>
      <c r="J15" s="119" t="str">
        <f>IF($M15="","",VLOOKUP($M15,データ入力!$A$5:$O$97,14))</f>
        <v/>
      </c>
      <c r="K15" s="119" t="str">
        <f>IF($M15="","",VLOOKUP($M15,データ入力!$A$5:$O$97,15))</f>
        <v/>
      </c>
      <c r="L15" s="171"/>
      <c r="M15" s="122"/>
    </row>
    <row r="16" spans="1:13" ht="32.25" customHeight="1" x14ac:dyDescent="0.15">
      <c r="A16" s="119">
        <v>8</v>
      </c>
      <c r="B16" s="119" t="str">
        <f>IF(M16="","",VLOOKUP(M16,データ入力!$A$5:$O$97,2))</f>
        <v/>
      </c>
      <c r="C16" s="119" t="str">
        <f>IF(M16="","",VLOOKUP(M16,データ入力!$A$5:$O$97,3))</f>
        <v/>
      </c>
      <c r="D16" s="120" t="str">
        <f>IF(M16="","",VLOOKUP(M16,データ入力!$A$5:$O$97,4))</f>
        <v/>
      </c>
      <c r="E16" s="119" t="str">
        <f>IF(M16="","",VLOOKUP(M16,データ入力!$A$5:$O$97,5))</f>
        <v/>
      </c>
      <c r="F16" s="119" t="str">
        <f>IF(M16="","",VLOOKUP(M16,データ入力!$A$5:$O$97,9))</f>
        <v/>
      </c>
      <c r="G16" s="119" t="str">
        <f>IF(M16="","",IF(VLOOKUP(M16,データ入力!$A$5:$O$97,6)="男","男",VLOOKUP(M16,データ入力!$A$5:$O$97,6)))</f>
        <v/>
      </c>
      <c r="H16" s="119" t="str">
        <f>IF(M16="","",VLOOKUP(M16,データ入力!$A$5:$O$97,10))</f>
        <v/>
      </c>
      <c r="I16" s="120" t="str">
        <f>IF(M16="","",VLOOKUP(M16,データ入力!$A$5:$O$97,12))</f>
        <v/>
      </c>
      <c r="J16" s="119" t="str">
        <f>IF($M16="","",VLOOKUP($M16,データ入力!$A$5:$O$97,14))</f>
        <v/>
      </c>
      <c r="K16" s="119" t="str">
        <f>IF($M16="","",VLOOKUP($M16,データ入力!$A$5:$O$97,15))</f>
        <v/>
      </c>
      <c r="L16" s="114"/>
      <c r="M16" s="122"/>
    </row>
    <row r="17" spans="1:13" s="18" customFormat="1" ht="7.5" customHeight="1" x14ac:dyDescent="0.15">
      <c r="D17" s="19"/>
      <c r="I17" s="19"/>
      <c r="M17" s="164"/>
    </row>
    <row r="18" spans="1:13" ht="20.25" customHeight="1" x14ac:dyDescent="0.15">
      <c r="A18" s="166" t="s">
        <v>38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25"/>
      <c r="M18" s="161"/>
    </row>
    <row r="19" spans="1:13" ht="7.5" customHeight="1" thickBo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61"/>
    </row>
    <row r="20" spans="1:13" ht="171" customHeight="1" thickTop="1" thickBot="1" x14ac:dyDescent="0.2">
      <c r="A20" s="21" t="s">
        <v>39</v>
      </c>
      <c r="B20" s="18"/>
      <c r="C20" s="18"/>
      <c r="D20" s="18"/>
      <c r="E20" s="18"/>
      <c r="F20" s="18"/>
      <c r="G20" s="18"/>
      <c r="H20" s="168" t="s">
        <v>71</v>
      </c>
      <c r="I20" s="169"/>
      <c r="J20" s="169"/>
      <c r="K20" s="169"/>
      <c r="L20" s="170"/>
      <c r="M20" s="161"/>
    </row>
    <row r="21" spans="1:13" ht="6" customHeight="1" thickTop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ht="17.25" customHeight="1" x14ac:dyDescent="0.15">
      <c r="A22" s="162" t="s">
        <v>40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27"/>
    </row>
    <row r="23" spans="1:13" ht="17.25" customHeight="1" x14ac:dyDescent="0.15">
      <c r="A23" s="162" t="s">
        <v>33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27"/>
    </row>
    <row r="24" spans="1:13" ht="17.25" customHeight="1" x14ac:dyDescent="0.15">
      <c r="A24" s="163" t="s">
        <v>41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28"/>
    </row>
    <row r="25" spans="1:13" ht="17.25" customHeight="1" x14ac:dyDescent="0.15">
      <c r="A25" s="163" t="s">
        <v>70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28"/>
    </row>
    <row r="26" spans="1:13" ht="17.25" customHeight="1" x14ac:dyDescent="0.15">
      <c r="A26" s="167" t="s">
        <v>45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26"/>
    </row>
    <row r="27" spans="1:13" ht="17.25" customHeight="1" x14ac:dyDescent="0.15">
      <c r="A27" s="165" t="s">
        <v>46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24"/>
    </row>
  </sheetData>
  <sheetProtection selectLockedCells="1"/>
  <mergeCells count="18">
    <mergeCell ref="A23:K23"/>
    <mergeCell ref="A24:K24"/>
    <mergeCell ref="A25:K25"/>
    <mergeCell ref="A26:K26"/>
    <mergeCell ref="A27:K27"/>
    <mergeCell ref="K6:L6"/>
    <mergeCell ref="M17:M18"/>
    <mergeCell ref="A18:K18"/>
    <mergeCell ref="M19:M20"/>
    <mergeCell ref="H20:L20"/>
    <mergeCell ref="A22:K22"/>
    <mergeCell ref="B1:H1"/>
    <mergeCell ref="B2:I2"/>
    <mergeCell ref="B3:I3"/>
    <mergeCell ref="B4:I4"/>
    <mergeCell ref="I5:J5"/>
    <mergeCell ref="A6:B6"/>
    <mergeCell ref="I6:J6"/>
  </mergeCells>
  <phoneticPr fontId="28"/>
  <pageMargins left="0.70866141732283472" right="0.70866141732283472" top="0.19685039370078741" bottom="0.19685039370078741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7"/>
  <sheetViews>
    <sheetView view="pageBreakPreview" topLeftCell="A3" zoomScale="85" zoomScaleNormal="100" zoomScaleSheetLayoutView="85" workbookViewId="0">
      <selection activeCell="O9" sqref="O9:O16"/>
    </sheetView>
  </sheetViews>
  <sheetFormatPr defaultColWidth="9" defaultRowHeight="13.5" x14ac:dyDescent="0.15"/>
  <cols>
    <col min="1" max="1" width="4.25" style="15" customWidth="1"/>
    <col min="2" max="2" width="16.625" style="15" customWidth="1"/>
    <col min="3" max="3" width="15.125" style="15" customWidth="1"/>
    <col min="4" max="4" width="9" style="15" customWidth="1"/>
    <col min="5" max="5" width="4.625" style="15" customWidth="1"/>
    <col min="6" max="6" width="6.125" style="15" customWidth="1"/>
    <col min="7" max="7" width="4.625" style="15" customWidth="1"/>
    <col min="8" max="8" width="7.625" style="15" customWidth="1"/>
    <col min="9" max="9" width="33.625" style="15" customWidth="1"/>
    <col min="10" max="10" width="13.625" style="15" customWidth="1"/>
    <col min="11" max="11" width="11.125" style="15" customWidth="1"/>
    <col min="12" max="12" width="15.125" style="15" customWidth="1"/>
    <col min="13" max="13" width="14" style="15" customWidth="1"/>
    <col min="14" max="14" width="8.625" style="15" customWidth="1"/>
    <col min="15" max="15" width="17.75" style="15" customWidth="1"/>
    <col min="16" max="16384" width="9" style="15"/>
  </cols>
  <sheetData>
    <row r="1" spans="1:15" ht="26.25" customHeight="1" x14ac:dyDescent="0.15">
      <c r="A1" s="56"/>
      <c r="B1" s="158" t="s">
        <v>43</v>
      </c>
      <c r="C1" s="158"/>
      <c r="D1" s="158"/>
      <c r="E1" s="158"/>
      <c r="F1" s="158"/>
      <c r="G1" s="158"/>
      <c r="H1" s="158"/>
      <c r="I1" s="158"/>
      <c r="J1" s="158"/>
      <c r="K1" s="56"/>
      <c r="L1" s="56"/>
      <c r="M1" s="56"/>
      <c r="N1" s="56"/>
    </row>
    <row r="2" spans="1:15" ht="17.25" customHeight="1" x14ac:dyDescent="0.15">
      <c r="A2" s="57"/>
      <c r="B2" s="159" t="s">
        <v>100</v>
      </c>
      <c r="C2" s="159"/>
      <c r="D2" s="159"/>
      <c r="E2" s="159"/>
      <c r="F2" s="159"/>
      <c r="G2" s="159"/>
      <c r="H2" s="159"/>
      <c r="I2" s="159"/>
      <c r="J2" s="159"/>
      <c r="K2" s="159"/>
      <c r="L2" s="58"/>
      <c r="M2" s="57"/>
      <c r="N2" s="57"/>
    </row>
    <row r="3" spans="1:15" ht="17.25" customHeight="1" x14ac:dyDescent="0.15">
      <c r="A3" s="57"/>
      <c r="B3" s="159" t="s">
        <v>101</v>
      </c>
      <c r="C3" s="159"/>
      <c r="D3" s="159"/>
      <c r="E3" s="159"/>
      <c r="F3" s="159"/>
      <c r="G3" s="159"/>
      <c r="H3" s="159"/>
      <c r="I3" s="159"/>
      <c r="J3" s="159"/>
      <c r="K3" s="159"/>
      <c r="L3" s="58"/>
      <c r="M3" s="57"/>
      <c r="N3" s="57"/>
    </row>
    <row r="4" spans="1:15" ht="17.25" customHeight="1" x14ac:dyDescent="0.15">
      <c r="A4" s="57"/>
      <c r="B4" s="160" t="s">
        <v>44</v>
      </c>
      <c r="C4" s="160"/>
      <c r="D4" s="160"/>
      <c r="E4" s="160"/>
      <c r="F4" s="160"/>
      <c r="G4" s="160"/>
      <c r="H4" s="160"/>
      <c r="I4" s="160"/>
      <c r="J4" s="160"/>
      <c r="K4" s="160"/>
      <c r="L4" s="58"/>
      <c r="M4" s="57"/>
      <c r="N4" s="57"/>
    </row>
    <row r="5" spans="1:15" s="20" customFormat="1" ht="23.25" customHeight="1" x14ac:dyDescent="0.2">
      <c r="A5" s="65"/>
      <c r="B5" s="65"/>
      <c r="C5" s="107"/>
      <c r="D5" s="65"/>
      <c r="E5" s="65"/>
      <c r="F5" s="65"/>
      <c r="G5" s="65"/>
      <c r="H5" s="107"/>
      <c r="I5" s="105"/>
      <c r="J5" s="93" t="s">
        <v>37</v>
      </c>
      <c r="K5" s="155">
        <f>データ入力!C2</f>
        <v>0</v>
      </c>
      <c r="L5" s="155"/>
      <c r="M5" s="99"/>
      <c r="N5" s="93"/>
    </row>
    <row r="6" spans="1:15" s="20" customFormat="1" ht="23.25" customHeight="1" x14ac:dyDescent="0.2">
      <c r="A6" s="157">
        <f ca="1">TODAY()</f>
        <v>45027</v>
      </c>
      <c r="B6" s="157"/>
      <c r="C6" s="113"/>
      <c r="D6" s="65"/>
      <c r="E6" s="65"/>
      <c r="F6" s="65"/>
      <c r="G6" s="65"/>
      <c r="H6" s="107"/>
      <c r="I6" s="105"/>
      <c r="J6" s="94" t="s">
        <v>69</v>
      </c>
      <c r="K6" s="156">
        <f>データ入力!B2</f>
        <v>0</v>
      </c>
      <c r="L6" s="156"/>
      <c r="M6" s="155">
        <f>データ入力!D2</f>
        <v>0</v>
      </c>
      <c r="N6" s="155"/>
    </row>
    <row r="7" spans="1:15" ht="6.75" customHeight="1" x14ac:dyDescent="0.15">
      <c r="A7" s="6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32.25" customHeight="1" x14ac:dyDescent="0.15">
      <c r="A8" s="64" t="s">
        <v>18</v>
      </c>
      <c r="B8" s="64" t="s">
        <v>31</v>
      </c>
      <c r="C8" s="108" t="s">
        <v>83</v>
      </c>
      <c r="D8" s="64" t="s">
        <v>19</v>
      </c>
      <c r="E8" s="64" t="s">
        <v>20</v>
      </c>
      <c r="F8" s="115" t="s">
        <v>88</v>
      </c>
      <c r="G8" s="64" t="s">
        <v>21</v>
      </c>
      <c r="H8" s="108" t="s">
        <v>85</v>
      </c>
      <c r="I8" s="104" t="s">
        <v>82</v>
      </c>
      <c r="J8" s="114" t="s">
        <v>86</v>
      </c>
      <c r="K8" s="64" t="s">
        <v>36</v>
      </c>
      <c r="L8" s="119" t="s">
        <v>49</v>
      </c>
      <c r="M8" s="64" t="s">
        <v>26</v>
      </c>
      <c r="N8" s="110" t="s">
        <v>87</v>
      </c>
      <c r="O8" s="23" t="s">
        <v>42</v>
      </c>
    </row>
    <row r="9" spans="1:15" ht="32.25" customHeight="1" x14ac:dyDescent="0.15">
      <c r="A9" s="119">
        <v>1</v>
      </c>
      <c r="B9" s="121" t="str">
        <f>IF(O9="","",VLOOKUP(O9,データ入力!$A$5:$O$97,2))</f>
        <v/>
      </c>
      <c r="C9" s="121" t="str">
        <f>IF(O9="","",VLOOKUP(O9,データ入力!$A$5:$O$97,3))</f>
        <v/>
      </c>
      <c r="D9" s="120" t="str">
        <f>IF(O9="","",VLOOKUP(O9,データ入力!$A$5:$O$97,4))</f>
        <v/>
      </c>
      <c r="E9" s="119" t="str">
        <f>IF(O9="","",VLOOKUP(O9,データ入力!$A$5:$O$97,5))</f>
        <v/>
      </c>
      <c r="F9" s="110" t="str">
        <f>IF(O9="","",VLOOKUP(O9,データ入力!$A$5:$O$97,9))</f>
        <v/>
      </c>
      <c r="G9" s="121" t="str">
        <f>IF(O9="","",VLOOKUP(O9,データ入力!$A$5:$O$97,6))</f>
        <v/>
      </c>
      <c r="H9" s="121" t="str">
        <f>IF(O9="","",VLOOKUP(O9,データ入力!$A$5:$O$97,7))</f>
        <v/>
      </c>
      <c r="I9" s="121" t="str">
        <f>IF(O9="","",VLOOKUP(O9,データ入力!$A$5:$O$97,8))</f>
        <v/>
      </c>
      <c r="J9" s="171" t="str">
        <f>IF(O9="","",VLOOKUP(O9,データ入力!$A$5:$O$97,10))</f>
        <v/>
      </c>
      <c r="K9" s="120" t="str">
        <f>IF(O9="","",VLOOKUP(O9,データ入力!$A$5:$O$97,12))</f>
        <v/>
      </c>
      <c r="L9" s="119" t="str">
        <f>IF($O9="","",VLOOKUP($O9,データ入力!$A$5:$O$97,14))</f>
        <v/>
      </c>
      <c r="M9" s="119" t="str">
        <f>IF($O9="","",VLOOKUP($O9,データ入力!$A$5:$O$97,15))</f>
        <v/>
      </c>
      <c r="N9" s="172"/>
      <c r="O9" s="173"/>
    </row>
    <row r="10" spans="1:15" ht="32.25" customHeight="1" x14ac:dyDescent="0.15">
      <c r="A10" s="119">
        <v>2</v>
      </c>
      <c r="B10" s="121" t="str">
        <f>IF(O10="","",VLOOKUP(O10,データ入力!$A$5:$O$97,2))</f>
        <v/>
      </c>
      <c r="C10" s="121" t="str">
        <f>IF(O10="","",VLOOKUP(O10,データ入力!$A$5:$O$97,3))</f>
        <v/>
      </c>
      <c r="D10" s="120" t="str">
        <f>IF(O10="","",VLOOKUP(O10,データ入力!$A$5:$O$97,4))</f>
        <v/>
      </c>
      <c r="E10" s="119" t="str">
        <f>IF(O10="","",VLOOKUP(O10,データ入力!$A$5:$O$97,5))</f>
        <v/>
      </c>
      <c r="F10" s="110" t="str">
        <f>IF(O10="","",VLOOKUP(O10,データ入力!$A$5:$O$97,9))</f>
        <v/>
      </c>
      <c r="G10" s="121" t="str">
        <f>IF(O10="","",VLOOKUP(O10,データ入力!$A$5:$O$97,6))</f>
        <v/>
      </c>
      <c r="H10" s="121" t="str">
        <f>IF(O10="","",VLOOKUP(O10,データ入力!$A$5:$O$97,7))</f>
        <v/>
      </c>
      <c r="I10" s="121" t="str">
        <f>IF(O10="","",VLOOKUP(O10,データ入力!$A$5:$O$97,8))</f>
        <v/>
      </c>
      <c r="J10" s="171" t="str">
        <f>IF(O10="","",VLOOKUP(O10,データ入力!$A$5:$O$97,10))</f>
        <v/>
      </c>
      <c r="K10" s="120" t="str">
        <f>IF(O10="","",VLOOKUP(O10,データ入力!$A$5:$O$97,12))</f>
        <v/>
      </c>
      <c r="L10" s="119" t="str">
        <f>IF($O10="","",VLOOKUP($O10,データ入力!$A$5:$O$97,14))</f>
        <v/>
      </c>
      <c r="M10" s="119" t="str">
        <f>IF($O10="","",VLOOKUP($O10,データ入力!$A$5:$O$97,15))</f>
        <v/>
      </c>
      <c r="N10" s="172"/>
      <c r="O10" s="173"/>
    </row>
    <row r="11" spans="1:15" ht="32.25" customHeight="1" x14ac:dyDescent="0.15">
      <c r="A11" s="119">
        <v>3</v>
      </c>
      <c r="B11" s="121" t="str">
        <f>IF(O11="","",VLOOKUP(O11,データ入力!$A$5:$O$97,2))</f>
        <v/>
      </c>
      <c r="C11" s="121" t="str">
        <f>IF(O11="","",VLOOKUP(O11,データ入力!$A$5:$O$97,3))</f>
        <v/>
      </c>
      <c r="D11" s="120" t="str">
        <f>IF(O11="","",VLOOKUP(O11,データ入力!$A$5:$O$97,4))</f>
        <v/>
      </c>
      <c r="E11" s="119" t="str">
        <f>IF(O11="","",VLOOKUP(O11,データ入力!$A$5:$O$97,5))</f>
        <v/>
      </c>
      <c r="F11" s="110" t="str">
        <f>IF(O11="","",VLOOKUP(O11,データ入力!$A$5:$O$97,9))</f>
        <v/>
      </c>
      <c r="G11" s="121" t="str">
        <f>IF(O11="","",VLOOKUP(O11,データ入力!$A$5:$O$97,6))</f>
        <v/>
      </c>
      <c r="H11" s="121" t="str">
        <f>IF(O11="","",VLOOKUP(O11,データ入力!$A$5:$O$97,7))</f>
        <v/>
      </c>
      <c r="I11" s="121" t="str">
        <f>IF(O11="","",VLOOKUP(O11,データ入力!$A$5:$O$97,8))</f>
        <v/>
      </c>
      <c r="J11" s="171" t="str">
        <f>IF(O11="","",VLOOKUP(O11,データ入力!$A$5:$O$97,10))</f>
        <v/>
      </c>
      <c r="K11" s="120" t="str">
        <f>IF(O11="","",VLOOKUP(O11,データ入力!$A$5:$O$97,12))</f>
        <v/>
      </c>
      <c r="L11" s="119" t="str">
        <f>IF($O11="","",VLOOKUP($O11,データ入力!$A$5:$O$97,14))</f>
        <v/>
      </c>
      <c r="M11" s="119" t="str">
        <f>IF($O11="","",VLOOKUP($O11,データ入力!$A$5:$O$97,15))</f>
        <v/>
      </c>
      <c r="N11" s="172"/>
      <c r="O11" s="173"/>
    </row>
    <row r="12" spans="1:15" ht="32.25" customHeight="1" x14ac:dyDescent="0.15">
      <c r="A12" s="119">
        <v>4</v>
      </c>
      <c r="B12" s="121" t="str">
        <f>IF(O12="","",VLOOKUP(O12,データ入力!$A$5:$O$97,2))</f>
        <v/>
      </c>
      <c r="C12" s="121" t="str">
        <f>IF(O12="","",VLOOKUP(O12,データ入力!$A$5:$O$97,3))</f>
        <v/>
      </c>
      <c r="D12" s="120" t="str">
        <f>IF(O12="","",VLOOKUP(O12,データ入力!$A$5:$O$97,4))</f>
        <v/>
      </c>
      <c r="E12" s="119" t="str">
        <f>IF(O12="","",VLOOKUP(O12,データ入力!$A$5:$O$97,5))</f>
        <v/>
      </c>
      <c r="F12" s="110" t="str">
        <f>IF(O12="","",VLOOKUP(O12,データ入力!$A$5:$O$97,9))</f>
        <v/>
      </c>
      <c r="G12" s="121" t="str">
        <f>IF(O12="","",VLOOKUP(O12,データ入力!$A$5:$O$97,6))</f>
        <v/>
      </c>
      <c r="H12" s="121" t="str">
        <f>IF(O12="","",VLOOKUP(O12,データ入力!$A$5:$O$97,7))</f>
        <v/>
      </c>
      <c r="I12" s="121" t="str">
        <f>IF(O12="","",VLOOKUP(O12,データ入力!$A$5:$O$97,8))</f>
        <v/>
      </c>
      <c r="J12" s="171" t="str">
        <f>IF(O12="","",VLOOKUP(O12,データ入力!$A$5:$O$97,10))</f>
        <v/>
      </c>
      <c r="K12" s="120" t="str">
        <f>IF(O12="","",VLOOKUP(O12,データ入力!$A$5:$O$97,12))</f>
        <v/>
      </c>
      <c r="L12" s="119" t="str">
        <f>IF($O12="","",VLOOKUP($O12,データ入力!$A$5:$O$97,14))</f>
        <v/>
      </c>
      <c r="M12" s="119" t="str">
        <f>IF($O12="","",VLOOKUP($O12,データ入力!$A$5:$O$97,15))</f>
        <v/>
      </c>
      <c r="N12" s="172"/>
      <c r="O12" s="173"/>
    </row>
    <row r="13" spans="1:15" ht="32.25" customHeight="1" x14ac:dyDescent="0.15">
      <c r="A13" s="119">
        <v>5</v>
      </c>
      <c r="B13" s="121" t="str">
        <f>IF(O13="","",VLOOKUP(O13,データ入力!$A$5:$O$97,2))</f>
        <v/>
      </c>
      <c r="C13" s="121" t="str">
        <f>IF(O13="","",VLOOKUP(O13,データ入力!$A$5:$O$97,3))</f>
        <v/>
      </c>
      <c r="D13" s="120" t="str">
        <f>IF(O13="","",VLOOKUP(O13,データ入力!$A$5:$O$97,4))</f>
        <v/>
      </c>
      <c r="E13" s="119" t="str">
        <f>IF(O13="","",VLOOKUP(O13,データ入力!$A$5:$O$97,5))</f>
        <v/>
      </c>
      <c r="F13" s="110" t="str">
        <f>IF(O13="","",VLOOKUP(O13,データ入力!$A$5:$O$97,9))</f>
        <v/>
      </c>
      <c r="G13" s="121" t="str">
        <f>IF(O13="","",VLOOKUP(O13,データ入力!$A$5:$O$97,6))</f>
        <v/>
      </c>
      <c r="H13" s="121" t="str">
        <f>IF(O13="","",VLOOKUP(O13,データ入力!$A$5:$O$97,7))</f>
        <v/>
      </c>
      <c r="I13" s="121" t="str">
        <f>IF(O13="","",VLOOKUP(O13,データ入力!$A$5:$O$97,8))</f>
        <v/>
      </c>
      <c r="J13" s="171" t="str">
        <f>IF(O13="","",VLOOKUP(O13,データ入力!$A$5:$O$97,10))</f>
        <v/>
      </c>
      <c r="K13" s="120" t="str">
        <f>IF(O13="","",VLOOKUP(O13,データ入力!$A$5:$O$97,12))</f>
        <v/>
      </c>
      <c r="L13" s="119" t="str">
        <f>IF($O13="","",VLOOKUP($O13,データ入力!$A$5:$O$97,14))</f>
        <v/>
      </c>
      <c r="M13" s="119" t="str">
        <f>IF($O13="","",VLOOKUP($O13,データ入力!$A$5:$O$97,15))</f>
        <v/>
      </c>
      <c r="N13" s="172"/>
      <c r="O13" s="173"/>
    </row>
    <row r="14" spans="1:15" ht="32.25" customHeight="1" x14ac:dyDescent="0.15">
      <c r="A14" s="119">
        <v>6</v>
      </c>
      <c r="B14" s="121" t="str">
        <f>IF(O14="","",VLOOKUP(O14,データ入力!$A$5:$O$97,2))</f>
        <v/>
      </c>
      <c r="C14" s="121" t="str">
        <f>IF(O14="","",VLOOKUP(O14,データ入力!$A$5:$O$97,3))</f>
        <v/>
      </c>
      <c r="D14" s="120" t="str">
        <f>IF(O14="","",VLOOKUP(O14,データ入力!$A$5:$O$97,4))</f>
        <v/>
      </c>
      <c r="E14" s="119" t="str">
        <f>IF(O14="","",VLOOKUP(O14,データ入力!$A$5:$O$97,5))</f>
        <v/>
      </c>
      <c r="F14" s="110" t="str">
        <f>IF(O14="","",VLOOKUP(O14,データ入力!$A$5:$O$97,9))</f>
        <v/>
      </c>
      <c r="G14" s="121" t="str">
        <f>IF(O14="","",VLOOKUP(O14,データ入力!$A$5:$O$97,6))</f>
        <v/>
      </c>
      <c r="H14" s="121" t="str">
        <f>IF(O14="","",VLOOKUP(O14,データ入力!$A$5:$O$97,7))</f>
        <v/>
      </c>
      <c r="I14" s="121" t="str">
        <f>IF(O14="","",VLOOKUP(O14,データ入力!$A$5:$O$97,8))</f>
        <v/>
      </c>
      <c r="J14" s="171" t="str">
        <f>IF(O14="","",VLOOKUP(O14,データ入力!$A$5:$O$97,10))</f>
        <v/>
      </c>
      <c r="K14" s="120" t="str">
        <f>IF(O14="","",VLOOKUP(O14,データ入力!$A$5:$O$97,12))</f>
        <v/>
      </c>
      <c r="L14" s="119" t="str">
        <f>IF($O14="","",VLOOKUP($O14,データ入力!$A$5:$O$97,14))</f>
        <v/>
      </c>
      <c r="M14" s="119" t="str">
        <f>IF($O14="","",VLOOKUP($O14,データ入力!$A$5:$O$97,15))</f>
        <v/>
      </c>
      <c r="N14" s="172"/>
      <c r="O14" s="173"/>
    </row>
    <row r="15" spans="1:15" ht="32.25" customHeight="1" x14ac:dyDescent="0.15">
      <c r="A15" s="119">
        <v>7</v>
      </c>
      <c r="B15" s="121" t="str">
        <f>IF(O15="","",VLOOKUP(O15,データ入力!$A$5:$O$97,2))</f>
        <v/>
      </c>
      <c r="C15" s="121" t="str">
        <f>IF(O15="","",VLOOKUP(O15,データ入力!$A$5:$O$97,3))</f>
        <v/>
      </c>
      <c r="D15" s="120" t="str">
        <f>IF(O15="","",VLOOKUP(O15,データ入力!$A$5:$O$97,4))</f>
        <v/>
      </c>
      <c r="E15" s="119" t="str">
        <f>IF(O15="","",VLOOKUP(O15,データ入力!$A$5:$O$97,5))</f>
        <v/>
      </c>
      <c r="F15" s="110" t="str">
        <f>IF(O15="","",VLOOKUP(O15,データ入力!$A$5:$O$97,9))</f>
        <v/>
      </c>
      <c r="G15" s="121" t="str">
        <f>IF(O15="","",VLOOKUP(O15,データ入力!$A$5:$O$97,6))</f>
        <v/>
      </c>
      <c r="H15" s="121" t="str">
        <f>IF(O15="","",VLOOKUP(O15,データ入力!$A$5:$O$97,7))</f>
        <v/>
      </c>
      <c r="I15" s="121" t="str">
        <f>IF(O15="","",VLOOKUP(O15,データ入力!$A$5:$O$97,8))</f>
        <v/>
      </c>
      <c r="J15" s="171" t="str">
        <f>IF(O15="","",VLOOKUP(O15,データ入力!$A$5:$O$97,10))</f>
        <v/>
      </c>
      <c r="K15" s="120" t="str">
        <f>IF(O15="","",VLOOKUP(O15,データ入力!$A$5:$O$97,12))</f>
        <v/>
      </c>
      <c r="L15" s="119" t="str">
        <f>IF($O15="","",VLOOKUP($O15,データ入力!$A$5:$O$97,14))</f>
        <v/>
      </c>
      <c r="M15" s="119" t="str">
        <f>IF($O15="","",VLOOKUP($O15,データ入力!$A$5:$O$97,15))</f>
        <v/>
      </c>
      <c r="N15" s="172"/>
      <c r="O15" s="173"/>
    </row>
    <row r="16" spans="1:15" ht="32.25" customHeight="1" x14ac:dyDescent="0.15">
      <c r="A16" s="119">
        <v>8</v>
      </c>
      <c r="B16" s="119" t="str">
        <f>IF(O16="","",VLOOKUP(O16,データ入力!$A$5:$O$97,2))</f>
        <v/>
      </c>
      <c r="C16" s="119" t="str">
        <f>IF(O16="","",VLOOKUP(O16,データ入力!$A$5:$O$97,3))</f>
        <v/>
      </c>
      <c r="D16" s="120" t="str">
        <f>IF(O16="","",VLOOKUP(O16,データ入力!$A$5:$O$97,4))</f>
        <v/>
      </c>
      <c r="E16" s="119" t="str">
        <f>IF(O16="","",VLOOKUP(O16,データ入力!$A$5:$O$97,5))</f>
        <v/>
      </c>
      <c r="F16" s="110" t="str">
        <f>IF(O16="","",VLOOKUP(O16,データ入力!$A$5:$O$97,9))</f>
        <v/>
      </c>
      <c r="G16" s="119" t="str">
        <f>IF(O16="","",VLOOKUP(O16,データ入力!$A$5:$O$97,6))</f>
        <v/>
      </c>
      <c r="H16" s="119" t="str">
        <f>IF(O16="","",VLOOKUP(O16,データ入力!$A$5:$O$97,7))</f>
        <v/>
      </c>
      <c r="I16" s="119" t="str">
        <f>IF(O16="","",VLOOKUP(O16,データ入力!$A$5:$O$97,8))</f>
        <v/>
      </c>
      <c r="J16" s="114" t="str">
        <f>IF(O16="","",VLOOKUP(O16,データ入力!$A$5:$O$97,10))</f>
        <v/>
      </c>
      <c r="K16" s="120" t="str">
        <f>IF(O16="","",VLOOKUP(O16,データ入力!$A$5:$O$97,12))</f>
        <v/>
      </c>
      <c r="L16" s="119" t="str">
        <f>IF($O16="","",VLOOKUP($O16,データ入力!$A$5:$O$97,14))</f>
        <v/>
      </c>
      <c r="M16" s="119" t="str">
        <f>IF($O16="","",VLOOKUP($O16,データ入力!$A$5:$O$97,15))</f>
        <v/>
      </c>
      <c r="N16" s="110"/>
      <c r="O16" s="122"/>
    </row>
    <row r="17" spans="1:15" s="18" customFormat="1" ht="7.5" customHeight="1" x14ac:dyDescent="0.15">
      <c r="D17" s="19"/>
      <c r="K17" s="19"/>
      <c r="O17" s="161"/>
    </row>
    <row r="18" spans="1:15" ht="20.25" customHeight="1" x14ac:dyDescent="0.15">
      <c r="A18" s="166" t="s">
        <v>38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92"/>
      <c r="O18" s="161"/>
    </row>
    <row r="19" spans="1:15" ht="7.5" customHeight="1" thickBot="1" x14ac:dyDescent="0.2">
      <c r="A19" s="67"/>
      <c r="B19" s="67"/>
      <c r="C19" s="109"/>
      <c r="D19" s="67"/>
      <c r="E19" s="67"/>
      <c r="F19" s="67"/>
      <c r="G19" s="67"/>
      <c r="H19" s="109"/>
      <c r="I19" s="106"/>
      <c r="J19" s="67"/>
      <c r="K19" s="67"/>
      <c r="L19" s="67"/>
      <c r="M19" s="67"/>
      <c r="N19" s="92"/>
      <c r="O19" s="161"/>
    </row>
    <row r="20" spans="1:15" ht="171" customHeight="1" thickTop="1" thickBot="1" x14ac:dyDescent="0.2">
      <c r="A20" s="21" t="s">
        <v>39</v>
      </c>
      <c r="B20" s="18"/>
      <c r="C20" s="18"/>
      <c r="D20" s="18"/>
      <c r="E20" s="18"/>
      <c r="F20" s="18"/>
      <c r="G20" s="18"/>
      <c r="H20" s="18"/>
      <c r="I20" s="18"/>
      <c r="J20" s="168" t="s">
        <v>71</v>
      </c>
      <c r="K20" s="169"/>
      <c r="L20" s="169"/>
      <c r="M20" s="169"/>
      <c r="N20" s="170"/>
      <c r="O20" s="161"/>
    </row>
    <row r="21" spans="1:15" ht="6" customHeight="1" thickTop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ht="17.25" customHeight="1" x14ac:dyDescent="0.15">
      <c r="A22" s="162" t="s">
        <v>40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97"/>
    </row>
    <row r="23" spans="1:15" ht="17.25" customHeight="1" x14ac:dyDescent="0.15">
      <c r="A23" s="162" t="s">
        <v>33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97"/>
    </row>
    <row r="24" spans="1:15" ht="17.25" customHeight="1" x14ac:dyDescent="0.15">
      <c r="A24" s="163" t="s">
        <v>41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98"/>
    </row>
    <row r="25" spans="1:15" ht="17.25" customHeight="1" x14ac:dyDescent="0.15">
      <c r="A25" s="163" t="s">
        <v>70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98"/>
    </row>
    <row r="26" spans="1:15" ht="17.25" customHeight="1" x14ac:dyDescent="0.15">
      <c r="A26" s="167" t="s">
        <v>45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96"/>
    </row>
    <row r="27" spans="1:15" ht="17.25" customHeight="1" x14ac:dyDescent="0.15">
      <c r="A27" s="165" t="s">
        <v>46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95"/>
    </row>
  </sheetData>
  <sheetProtection selectLockedCells="1"/>
  <mergeCells count="18">
    <mergeCell ref="A6:B6"/>
    <mergeCell ref="B1:J1"/>
    <mergeCell ref="B2:K2"/>
    <mergeCell ref="B3:K3"/>
    <mergeCell ref="B4:K4"/>
    <mergeCell ref="K5:L5"/>
    <mergeCell ref="K6:L6"/>
    <mergeCell ref="M6:N6"/>
    <mergeCell ref="O17:O18"/>
    <mergeCell ref="A18:M18"/>
    <mergeCell ref="A27:M27"/>
    <mergeCell ref="O19:O20"/>
    <mergeCell ref="A22:M22"/>
    <mergeCell ref="A23:M23"/>
    <mergeCell ref="A24:M24"/>
    <mergeCell ref="A25:M25"/>
    <mergeCell ref="A26:M26"/>
    <mergeCell ref="J20:N20"/>
  </mergeCells>
  <phoneticPr fontId="9"/>
  <pageMargins left="0.70866141732283472" right="0.70866141732283472" top="0.19685039370078741" bottom="0.19685039370078741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O27"/>
  <sheetViews>
    <sheetView view="pageBreakPreview" topLeftCell="A4" zoomScale="85" zoomScaleNormal="100" zoomScaleSheetLayoutView="85" workbookViewId="0">
      <selection activeCell="O9" sqref="O9:O16"/>
    </sheetView>
  </sheetViews>
  <sheetFormatPr defaultColWidth="9" defaultRowHeight="13.5" x14ac:dyDescent="0.15"/>
  <cols>
    <col min="1" max="1" width="4.25" style="15" customWidth="1"/>
    <col min="2" max="2" width="16.625" style="15" customWidth="1"/>
    <col min="3" max="3" width="15.125" style="15" customWidth="1"/>
    <col min="4" max="4" width="9" style="15" customWidth="1"/>
    <col min="5" max="5" width="4.625" style="15" customWidth="1"/>
    <col min="6" max="6" width="6.125" style="15" customWidth="1"/>
    <col min="7" max="7" width="4.625" style="15" customWidth="1"/>
    <col min="8" max="8" width="7.625" style="15" customWidth="1"/>
    <col min="9" max="9" width="33.625" style="15" customWidth="1"/>
    <col min="10" max="10" width="13.625" style="15" customWidth="1"/>
    <col min="11" max="11" width="11.125" style="15" customWidth="1"/>
    <col min="12" max="13" width="15.125" style="15" customWidth="1"/>
    <col min="14" max="14" width="8.625" style="15" customWidth="1"/>
    <col min="15" max="15" width="17.75" style="15" customWidth="1"/>
    <col min="16" max="16384" width="9" style="15"/>
  </cols>
  <sheetData>
    <row r="1" spans="1:15" ht="26.25" customHeight="1" x14ac:dyDescent="0.15">
      <c r="A1" s="56"/>
      <c r="B1" s="158" t="s">
        <v>43</v>
      </c>
      <c r="C1" s="158"/>
      <c r="D1" s="158"/>
      <c r="E1" s="158"/>
      <c r="F1" s="158"/>
      <c r="G1" s="158"/>
      <c r="H1" s="158"/>
      <c r="I1" s="158"/>
      <c r="J1" s="158"/>
      <c r="K1" s="56"/>
      <c r="L1" s="56"/>
      <c r="M1" s="56"/>
      <c r="N1" s="56"/>
    </row>
    <row r="2" spans="1:15" ht="17.25" customHeight="1" x14ac:dyDescent="0.15">
      <c r="A2" s="57"/>
      <c r="B2" s="159" t="s">
        <v>103</v>
      </c>
      <c r="C2" s="159"/>
      <c r="D2" s="159"/>
      <c r="E2" s="159"/>
      <c r="F2" s="159"/>
      <c r="G2" s="159"/>
      <c r="H2" s="159"/>
      <c r="I2" s="159"/>
      <c r="J2" s="159"/>
      <c r="K2" s="159"/>
      <c r="L2" s="58"/>
      <c r="M2" s="57"/>
      <c r="N2" s="57"/>
    </row>
    <row r="3" spans="1:15" ht="17.25" customHeight="1" x14ac:dyDescent="0.15">
      <c r="A3" s="57"/>
      <c r="B3" s="159" t="s">
        <v>102</v>
      </c>
      <c r="C3" s="159"/>
      <c r="D3" s="159"/>
      <c r="E3" s="159"/>
      <c r="F3" s="159"/>
      <c r="G3" s="159"/>
      <c r="H3" s="159"/>
      <c r="I3" s="159"/>
      <c r="J3" s="159"/>
      <c r="K3" s="159"/>
      <c r="L3" s="58"/>
      <c r="M3" s="57"/>
      <c r="N3" s="57"/>
    </row>
    <row r="4" spans="1:15" ht="17.25" customHeight="1" x14ac:dyDescent="0.15">
      <c r="A4" s="57"/>
      <c r="B4" s="160" t="s">
        <v>44</v>
      </c>
      <c r="C4" s="160"/>
      <c r="D4" s="160"/>
      <c r="E4" s="160"/>
      <c r="F4" s="160"/>
      <c r="G4" s="160"/>
      <c r="H4" s="160"/>
      <c r="I4" s="160"/>
      <c r="J4" s="160"/>
      <c r="K4" s="160"/>
      <c r="L4" s="58"/>
      <c r="M4" s="57"/>
      <c r="N4" s="57"/>
    </row>
    <row r="5" spans="1:15" s="20" customFormat="1" ht="23.2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93" t="s">
        <v>37</v>
      </c>
      <c r="K5" s="155">
        <f>データ入力!C2</f>
        <v>0</v>
      </c>
      <c r="L5" s="155"/>
      <c r="M5" s="99"/>
      <c r="N5" s="93"/>
    </row>
    <row r="6" spans="1:15" s="20" customFormat="1" ht="23.25" customHeight="1" x14ac:dyDescent="0.2">
      <c r="A6" s="157">
        <f ca="1">TODAY()</f>
        <v>45027</v>
      </c>
      <c r="B6" s="157"/>
      <c r="C6" s="113"/>
      <c r="D6" s="118"/>
      <c r="E6" s="118"/>
      <c r="F6" s="118"/>
      <c r="G6" s="118"/>
      <c r="H6" s="118"/>
      <c r="I6" s="118"/>
      <c r="J6" s="129" t="s">
        <v>69</v>
      </c>
      <c r="K6" s="156">
        <f>データ入力!B2</f>
        <v>0</v>
      </c>
      <c r="L6" s="156"/>
      <c r="M6" s="155">
        <f>データ入力!D2</f>
        <v>0</v>
      </c>
      <c r="N6" s="155"/>
    </row>
    <row r="7" spans="1:15" ht="6.75" customHeight="1" x14ac:dyDescent="0.15">
      <c r="A7" s="12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32.25" customHeight="1" x14ac:dyDescent="0.15">
      <c r="A8" s="119" t="s">
        <v>18</v>
      </c>
      <c r="B8" s="119" t="s">
        <v>31</v>
      </c>
      <c r="C8" s="119" t="s">
        <v>83</v>
      </c>
      <c r="D8" s="119" t="s">
        <v>19</v>
      </c>
      <c r="E8" s="119" t="s">
        <v>20</v>
      </c>
      <c r="F8" s="115" t="s">
        <v>88</v>
      </c>
      <c r="G8" s="119" t="s">
        <v>21</v>
      </c>
      <c r="H8" s="119" t="s">
        <v>85</v>
      </c>
      <c r="I8" s="119" t="s">
        <v>82</v>
      </c>
      <c r="J8" s="114" t="s">
        <v>86</v>
      </c>
      <c r="K8" s="119" t="s">
        <v>36</v>
      </c>
      <c r="L8" s="119" t="s">
        <v>49</v>
      </c>
      <c r="M8" s="119" t="s">
        <v>26</v>
      </c>
      <c r="N8" s="110" t="s">
        <v>87</v>
      </c>
      <c r="O8" s="122" t="s">
        <v>42</v>
      </c>
    </row>
    <row r="9" spans="1:15" ht="32.25" customHeight="1" x14ac:dyDescent="0.15">
      <c r="A9" s="119">
        <v>1</v>
      </c>
      <c r="B9" s="121" t="str">
        <f>IF(O9="","",VLOOKUP(O9,データ入力!$A$5:$O$97,2))</f>
        <v/>
      </c>
      <c r="C9" s="121" t="str">
        <f>IF(O9="","",VLOOKUP(O9,データ入力!$A$5:$O$97,3))</f>
        <v/>
      </c>
      <c r="D9" s="120" t="str">
        <f>IF(O9="","",VLOOKUP(O9,データ入力!$A$5:$O$97,4))</f>
        <v/>
      </c>
      <c r="E9" s="119" t="str">
        <f>IF(O9="","",VLOOKUP(O9,データ入力!$A$5:$O$97,5))</f>
        <v/>
      </c>
      <c r="F9" s="110" t="str">
        <f>IF(O9="","",VLOOKUP(O9,データ入力!$A$5:$O$97,9))</f>
        <v/>
      </c>
      <c r="G9" s="121" t="str">
        <f>IF(O9="","",VLOOKUP(O9,データ入力!$A$5:$O$97,6))</f>
        <v/>
      </c>
      <c r="H9" s="121" t="str">
        <f>IF(O9="","",VLOOKUP(O9,データ入力!$A$5:$O$97,7))</f>
        <v/>
      </c>
      <c r="I9" s="121" t="str">
        <f>IF(O9="","",VLOOKUP(O9,データ入力!$A$5:$O$97,8))</f>
        <v/>
      </c>
      <c r="J9" s="171" t="str">
        <f>IF(O9="","",VLOOKUP(O9,データ入力!$A$5:$O$97,10))</f>
        <v/>
      </c>
      <c r="K9" s="120" t="str">
        <f>IF(O9="","",VLOOKUP(O9,データ入力!$A$5:$O$97,12))</f>
        <v/>
      </c>
      <c r="L9" s="119" t="str">
        <f>IF($O9="","",VLOOKUP($O9,データ入力!$A$5:$O$97,14))</f>
        <v/>
      </c>
      <c r="M9" s="119" t="str">
        <f>IF($O9="","",VLOOKUP($O9,データ入力!$A$5:$O$97,15))</f>
        <v/>
      </c>
      <c r="N9" s="172"/>
      <c r="O9" s="173"/>
    </row>
    <row r="10" spans="1:15" ht="32.25" customHeight="1" x14ac:dyDescent="0.15">
      <c r="A10" s="119">
        <v>2</v>
      </c>
      <c r="B10" s="121" t="str">
        <f>IF(O10="","",VLOOKUP(O10,データ入力!$A$5:$O$97,2))</f>
        <v/>
      </c>
      <c r="C10" s="121" t="str">
        <f>IF(O10="","",VLOOKUP(O10,データ入力!$A$5:$O$97,3))</f>
        <v/>
      </c>
      <c r="D10" s="120" t="str">
        <f>IF(O10="","",VLOOKUP(O10,データ入力!$A$5:$O$97,4))</f>
        <v/>
      </c>
      <c r="E10" s="119" t="str">
        <f>IF(O10="","",VLOOKUP(O10,データ入力!$A$5:$O$97,5))</f>
        <v/>
      </c>
      <c r="F10" s="110" t="str">
        <f>IF(O10="","",VLOOKUP(O10,データ入力!$A$5:$O$97,9))</f>
        <v/>
      </c>
      <c r="G10" s="121" t="str">
        <f>IF(O10="","",VLOOKUP(O10,データ入力!$A$5:$O$97,6))</f>
        <v/>
      </c>
      <c r="H10" s="121" t="str">
        <f>IF(O10="","",VLOOKUP(O10,データ入力!$A$5:$O$97,7))</f>
        <v/>
      </c>
      <c r="I10" s="121" t="str">
        <f>IF(O10="","",VLOOKUP(O10,データ入力!$A$5:$O$97,8))</f>
        <v/>
      </c>
      <c r="J10" s="171" t="str">
        <f>IF(O10="","",VLOOKUP(O10,データ入力!$A$5:$O$97,10))</f>
        <v/>
      </c>
      <c r="K10" s="120" t="str">
        <f>IF(O10="","",VLOOKUP(O10,データ入力!$A$5:$O$97,12))</f>
        <v/>
      </c>
      <c r="L10" s="119" t="str">
        <f>IF($O10="","",VLOOKUP($O10,データ入力!$A$5:$O$97,14))</f>
        <v/>
      </c>
      <c r="M10" s="119" t="str">
        <f>IF($O10="","",VLOOKUP($O10,データ入力!$A$5:$O$97,15))</f>
        <v/>
      </c>
      <c r="N10" s="172"/>
      <c r="O10" s="173"/>
    </row>
    <row r="11" spans="1:15" ht="32.25" customHeight="1" x14ac:dyDescent="0.15">
      <c r="A11" s="119">
        <v>3</v>
      </c>
      <c r="B11" s="121" t="str">
        <f>IF(O11="","",VLOOKUP(O11,データ入力!$A$5:$O$97,2))</f>
        <v/>
      </c>
      <c r="C11" s="121" t="str">
        <f>IF(O11="","",VLOOKUP(O11,データ入力!$A$5:$O$97,3))</f>
        <v/>
      </c>
      <c r="D11" s="120" t="str">
        <f>IF(O11="","",VLOOKUP(O11,データ入力!$A$5:$O$97,4))</f>
        <v/>
      </c>
      <c r="E11" s="119" t="str">
        <f>IF(O11="","",VLOOKUP(O11,データ入力!$A$5:$O$97,5))</f>
        <v/>
      </c>
      <c r="F11" s="110" t="str">
        <f>IF(O11="","",VLOOKUP(O11,データ入力!$A$5:$O$97,9))</f>
        <v/>
      </c>
      <c r="G11" s="121" t="str">
        <f>IF(O11="","",VLOOKUP(O11,データ入力!$A$5:$O$97,6))</f>
        <v/>
      </c>
      <c r="H11" s="121" t="str">
        <f>IF(O11="","",VLOOKUP(O11,データ入力!$A$5:$O$97,7))</f>
        <v/>
      </c>
      <c r="I11" s="121" t="str">
        <f>IF(O11="","",VLOOKUP(O11,データ入力!$A$5:$O$97,8))</f>
        <v/>
      </c>
      <c r="J11" s="171" t="str">
        <f>IF(O11="","",VLOOKUP(O11,データ入力!$A$5:$O$97,10))</f>
        <v/>
      </c>
      <c r="K11" s="120" t="str">
        <f>IF(O11="","",VLOOKUP(O11,データ入力!$A$5:$O$97,12))</f>
        <v/>
      </c>
      <c r="L11" s="119" t="str">
        <f>IF($O11="","",VLOOKUP($O11,データ入力!$A$5:$O$97,14))</f>
        <v/>
      </c>
      <c r="M11" s="119" t="str">
        <f>IF($O11="","",VLOOKUP($O11,データ入力!$A$5:$O$97,15))</f>
        <v/>
      </c>
      <c r="N11" s="172"/>
      <c r="O11" s="173"/>
    </row>
    <row r="12" spans="1:15" ht="32.25" customHeight="1" x14ac:dyDescent="0.15">
      <c r="A12" s="119">
        <v>4</v>
      </c>
      <c r="B12" s="121" t="str">
        <f>IF(O12="","",VLOOKUP(O12,データ入力!$A$5:$O$97,2))</f>
        <v/>
      </c>
      <c r="C12" s="121" t="str">
        <f>IF(O12="","",VLOOKUP(O12,データ入力!$A$5:$O$97,3))</f>
        <v/>
      </c>
      <c r="D12" s="120" t="str">
        <f>IF(O12="","",VLOOKUP(O12,データ入力!$A$5:$O$97,4))</f>
        <v/>
      </c>
      <c r="E12" s="119" t="str">
        <f>IF(O12="","",VLOOKUP(O12,データ入力!$A$5:$O$97,5))</f>
        <v/>
      </c>
      <c r="F12" s="110" t="str">
        <f>IF(O12="","",VLOOKUP(O12,データ入力!$A$5:$O$97,9))</f>
        <v/>
      </c>
      <c r="G12" s="121" t="str">
        <f>IF(O12="","",VLOOKUP(O12,データ入力!$A$5:$O$97,6))</f>
        <v/>
      </c>
      <c r="H12" s="121" t="str">
        <f>IF(O12="","",VLOOKUP(O12,データ入力!$A$5:$O$97,7))</f>
        <v/>
      </c>
      <c r="I12" s="121" t="str">
        <f>IF(O12="","",VLOOKUP(O12,データ入力!$A$5:$O$97,8))</f>
        <v/>
      </c>
      <c r="J12" s="171" t="str">
        <f>IF(O12="","",VLOOKUP(O12,データ入力!$A$5:$O$97,10))</f>
        <v/>
      </c>
      <c r="K12" s="120" t="str">
        <f>IF(O12="","",VLOOKUP(O12,データ入力!$A$5:$O$97,12))</f>
        <v/>
      </c>
      <c r="L12" s="119" t="str">
        <f>IF($O12="","",VLOOKUP($O12,データ入力!$A$5:$O$97,14))</f>
        <v/>
      </c>
      <c r="M12" s="119" t="str">
        <f>IF($O12="","",VLOOKUP($O12,データ入力!$A$5:$O$97,15))</f>
        <v/>
      </c>
      <c r="N12" s="172"/>
      <c r="O12" s="173"/>
    </row>
    <row r="13" spans="1:15" ht="32.25" customHeight="1" x14ac:dyDescent="0.15">
      <c r="A13" s="119">
        <v>5</v>
      </c>
      <c r="B13" s="121" t="str">
        <f>IF(O13="","",VLOOKUP(O13,データ入力!$A$5:$O$97,2))</f>
        <v/>
      </c>
      <c r="C13" s="121" t="str">
        <f>IF(O13="","",VLOOKUP(O13,データ入力!$A$5:$O$97,3))</f>
        <v/>
      </c>
      <c r="D13" s="120" t="str">
        <f>IF(O13="","",VLOOKUP(O13,データ入力!$A$5:$O$97,4))</f>
        <v/>
      </c>
      <c r="E13" s="119" t="str">
        <f>IF(O13="","",VLOOKUP(O13,データ入力!$A$5:$O$97,5))</f>
        <v/>
      </c>
      <c r="F13" s="110" t="str">
        <f>IF(O13="","",VLOOKUP(O13,データ入力!$A$5:$O$97,9))</f>
        <v/>
      </c>
      <c r="G13" s="121" t="str">
        <f>IF(O13="","",VLOOKUP(O13,データ入力!$A$5:$O$97,6))</f>
        <v/>
      </c>
      <c r="H13" s="121" t="str">
        <f>IF(O13="","",VLOOKUP(O13,データ入力!$A$5:$O$97,7))</f>
        <v/>
      </c>
      <c r="I13" s="121" t="str">
        <f>IF(O13="","",VLOOKUP(O13,データ入力!$A$5:$O$97,8))</f>
        <v/>
      </c>
      <c r="J13" s="171" t="str">
        <f>IF(O13="","",VLOOKUP(O13,データ入力!$A$5:$O$97,10))</f>
        <v/>
      </c>
      <c r="K13" s="120" t="str">
        <f>IF(O13="","",VLOOKUP(O13,データ入力!$A$5:$O$97,12))</f>
        <v/>
      </c>
      <c r="L13" s="119" t="str">
        <f>IF($O13="","",VLOOKUP($O13,データ入力!$A$5:$O$97,14))</f>
        <v/>
      </c>
      <c r="M13" s="119" t="str">
        <f>IF($O13="","",VLOOKUP($O13,データ入力!$A$5:$O$97,15))</f>
        <v/>
      </c>
      <c r="N13" s="172"/>
      <c r="O13" s="173"/>
    </row>
    <row r="14" spans="1:15" ht="32.25" customHeight="1" x14ac:dyDescent="0.15">
      <c r="A14" s="119">
        <v>6</v>
      </c>
      <c r="B14" s="121" t="str">
        <f>IF(O14="","",VLOOKUP(O14,データ入力!$A$5:$O$97,2))</f>
        <v/>
      </c>
      <c r="C14" s="121" t="str">
        <f>IF(O14="","",VLOOKUP(O14,データ入力!$A$5:$O$97,3))</f>
        <v/>
      </c>
      <c r="D14" s="120" t="str">
        <f>IF(O14="","",VLOOKUP(O14,データ入力!$A$5:$O$97,4))</f>
        <v/>
      </c>
      <c r="E14" s="119" t="str">
        <f>IF(O14="","",VLOOKUP(O14,データ入力!$A$5:$O$97,5))</f>
        <v/>
      </c>
      <c r="F14" s="110" t="str">
        <f>IF(O14="","",VLOOKUP(O14,データ入力!$A$5:$O$97,9))</f>
        <v/>
      </c>
      <c r="G14" s="121" t="str">
        <f>IF(O14="","",VLOOKUP(O14,データ入力!$A$5:$O$97,6))</f>
        <v/>
      </c>
      <c r="H14" s="121" t="str">
        <f>IF(O14="","",VLOOKUP(O14,データ入力!$A$5:$O$97,7))</f>
        <v/>
      </c>
      <c r="I14" s="121" t="str">
        <f>IF(O14="","",VLOOKUP(O14,データ入力!$A$5:$O$97,8))</f>
        <v/>
      </c>
      <c r="J14" s="171" t="str">
        <f>IF(O14="","",VLOOKUP(O14,データ入力!$A$5:$O$97,10))</f>
        <v/>
      </c>
      <c r="K14" s="120" t="str">
        <f>IF(O14="","",VLOOKUP(O14,データ入力!$A$5:$O$97,12))</f>
        <v/>
      </c>
      <c r="L14" s="119" t="str">
        <f>IF($O14="","",VLOOKUP($O14,データ入力!$A$5:$O$97,14))</f>
        <v/>
      </c>
      <c r="M14" s="119" t="str">
        <f>IF($O14="","",VLOOKUP($O14,データ入力!$A$5:$O$97,15))</f>
        <v/>
      </c>
      <c r="N14" s="172"/>
      <c r="O14" s="173"/>
    </row>
    <row r="15" spans="1:15" ht="32.25" customHeight="1" x14ac:dyDescent="0.15">
      <c r="A15" s="119">
        <v>7</v>
      </c>
      <c r="B15" s="121" t="str">
        <f>IF(O15="","",VLOOKUP(O15,データ入力!$A$5:$O$97,2))</f>
        <v/>
      </c>
      <c r="C15" s="121" t="str">
        <f>IF(O15="","",VLOOKUP(O15,データ入力!$A$5:$O$97,3))</f>
        <v/>
      </c>
      <c r="D15" s="120" t="str">
        <f>IF(O15="","",VLOOKUP(O15,データ入力!$A$5:$O$97,4))</f>
        <v/>
      </c>
      <c r="E15" s="119" t="str">
        <f>IF(O15="","",VLOOKUP(O15,データ入力!$A$5:$O$97,5))</f>
        <v/>
      </c>
      <c r="F15" s="110" t="str">
        <f>IF(O15="","",VLOOKUP(O15,データ入力!$A$5:$O$97,9))</f>
        <v/>
      </c>
      <c r="G15" s="121" t="str">
        <f>IF(O15="","",VLOOKUP(O15,データ入力!$A$5:$O$97,6))</f>
        <v/>
      </c>
      <c r="H15" s="121" t="str">
        <f>IF(O15="","",VLOOKUP(O15,データ入力!$A$5:$O$97,7))</f>
        <v/>
      </c>
      <c r="I15" s="121" t="str">
        <f>IF(O15="","",VLOOKUP(O15,データ入力!$A$5:$O$97,8))</f>
        <v/>
      </c>
      <c r="J15" s="171" t="str">
        <f>IF(O15="","",VLOOKUP(O15,データ入力!$A$5:$O$97,10))</f>
        <v/>
      </c>
      <c r="K15" s="120" t="str">
        <f>IF(O15="","",VLOOKUP(O15,データ入力!$A$5:$O$97,12))</f>
        <v/>
      </c>
      <c r="L15" s="119" t="str">
        <f>IF($O15="","",VLOOKUP($O15,データ入力!$A$5:$O$97,14))</f>
        <v/>
      </c>
      <c r="M15" s="119" t="str">
        <f>IF($O15="","",VLOOKUP($O15,データ入力!$A$5:$O$97,15))</f>
        <v/>
      </c>
      <c r="N15" s="172"/>
      <c r="O15" s="173"/>
    </row>
    <row r="16" spans="1:15" ht="32.25" customHeight="1" x14ac:dyDescent="0.15">
      <c r="A16" s="119">
        <v>8</v>
      </c>
      <c r="B16" s="119" t="str">
        <f>IF(O16="","",VLOOKUP(O16,データ入力!$A$5:$O$97,2))</f>
        <v/>
      </c>
      <c r="C16" s="119" t="str">
        <f>IF(O16="","",VLOOKUP(O16,データ入力!$A$5:$O$97,3))</f>
        <v/>
      </c>
      <c r="D16" s="120" t="str">
        <f>IF(O16="","",VLOOKUP(O16,データ入力!$A$5:$O$97,4))</f>
        <v/>
      </c>
      <c r="E16" s="119" t="str">
        <f>IF(O16="","",VLOOKUP(O16,データ入力!$A$5:$O$97,5))</f>
        <v/>
      </c>
      <c r="F16" s="110" t="str">
        <f>IF(O16="","",VLOOKUP(O16,データ入力!$A$5:$O$97,9))</f>
        <v/>
      </c>
      <c r="G16" s="119" t="str">
        <f>IF(O16="","",VLOOKUP(O16,データ入力!$A$5:$O$97,6))</f>
        <v/>
      </c>
      <c r="H16" s="119" t="str">
        <f>IF(O16="","",VLOOKUP(O16,データ入力!$A$5:$O$97,7))</f>
        <v/>
      </c>
      <c r="I16" s="119" t="str">
        <f>IF(O16="","",VLOOKUP(O16,データ入力!$A$5:$O$97,8))</f>
        <v/>
      </c>
      <c r="J16" s="114" t="str">
        <f>IF(O16="","",VLOOKUP(O16,データ入力!$A$5:$O$97,10))</f>
        <v/>
      </c>
      <c r="K16" s="120" t="str">
        <f>IF(O16="","",VLOOKUP(O16,データ入力!$A$5:$O$97,12))</f>
        <v/>
      </c>
      <c r="L16" s="119" t="str">
        <f>IF($O16="","",VLOOKUP($O16,データ入力!$A$5:$O$97,14))</f>
        <v/>
      </c>
      <c r="M16" s="119" t="str">
        <f>IF($O16="","",VLOOKUP($O16,データ入力!$A$5:$O$97,15))</f>
        <v/>
      </c>
      <c r="N16" s="110"/>
      <c r="O16" s="122"/>
    </row>
    <row r="17" spans="1:15" s="18" customFormat="1" ht="7.5" customHeight="1" x14ac:dyDescent="0.15">
      <c r="D17" s="19"/>
      <c r="K17" s="19"/>
      <c r="O17" s="161"/>
    </row>
    <row r="18" spans="1:15" ht="20.25" customHeight="1" x14ac:dyDescent="0.15">
      <c r="A18" s="166" t="s">
        <v>38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25"/>
      <c r="O18" s="161"/>
    </row>
    <row r="19" spans="1:15" ht="7.5" customHeight="1" thickBo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61"/>
    </row>
    <row r="20" spans="1:15" ht="171" customHeight="1" thickTop="1" thickBot="1" x14ac:dyDescent="0.2">
      <c r="A20" s="21" t="s">
        <v>39</v>
      </c>
      <c r="B20" s="18"/>
      <c r="C20" s="18"/>
      <c r="D20" s="18"/>
      <c r="E20" s="18"/>
      <c r="F20" s="18"/>
      <c r="G20" s="18"/>
      <c r="H20" s="18"/>
      <c r="I20" s="18"/>
      <c r="J20" s="168" t="s">
        <v>71</v>
      </c>
      <c r="K20" s="169"/>
      <c r="L20" s="169"/>
      <c r="M20" s="169"/>
      <c r="N20" s="170"/>
      <c r="O20" s="161"/>
    </row>
    <row r="21" spans="1:15" ht="6" customHeight="1" thickTop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ht="17.25" customHeight="1" x14ac:dyDescent="0.15">
      <c r="A22" s="162" t="s">
        <v>40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27"/>
    </row>
    <row r="23" spans="1:15" ht="17.25" customHeight="1" x14ac:dyDescent="0.15">
      <c r="A23" s="162" t="s">
        <v>33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27"/>
    </row>
    <row r="24" spans="1:15" ht="17.25" customHeight="1" x14ac:dyDescent="0.15">
      <c r="A24" s="163" t="s">
        <v>41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28"/>
    </row>
    <row r="25" spans="1:15" ht="17.25" customHeight="1" x14ac:dyDescent="0.15">
      <c r="A25" s="163" t="s">
        <v>70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28"/>
    </row>
    <row r="26" spans="1:15" ht="17.25" customHeight="1" x14ac:dyDescent="0.15">
      <c r="A26" s="167" t="s">
        <v>45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26"/>
    </row>
    <row r="27" spans="1:15" ht="17.25" customHeight="1" x14ac:dyDescent="0.15">
      <c r="A27" s="165" t="s">
        <v>46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24"/>
    </row>
  </sheetData>
  <sheetProtection selectLockedCells="1"/>
  <mergeCells count="18">
    <mergeCell ref="A23:M23"/>
    <mergeCell ref="A24:M24"/>
    <mergeCell ref="A25:M25"/>
    <mergeCell ref="A26:M26"/>
    <mergeCell ref="A27:M27"/>
    <mergeCell ref="M6:N6"/>
    <mergeCell ref="O17:O18"/>
    <mergeCell ref="A18:M18"/>
    <mergeCell ref="O19:O20"/>
    <mergeCell ref="J20:N20"/>
    <mergeCell ref="A22:M22"/>
    <mergeCell ref="B1:J1"/>
    <mergeCell ref="B2:K2"/>
    <mergeCell ref="B3:K3"/>
    <mergeCell ref="B4:K4"/>
    <mergeCell ref="K5:L5"/>
    <mergeCell ref="A6:B6"/>
    <mergeCell ref="K6:L6"/>
  </mergeCells>
  <phoneticPr fontId="28"/>
  <pageMargins left="0.51181102362204722" right="0.51181102362204722" top="0.19685039370078741" bottom="0.19685039370078741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データ入力</vt:lpstr>
      <vt:lpstr>二段申込用紙</vt:lpstr>
      <vt:lpstr>初段申込用紙</vt:lpstr>
      <vt:lpstr>形講習会</vt:lpstr>
      <vt:lpstr>１級申込用紙</vt:lpstr>
      <vt:lpstr>２級申し込み用紙</vt:lpstr>
      <vt:lpstr>２級・３級申込用紙</vt:lpstr>
      <vt:lpstr>３級申し込み用紙</vt:lpstr>
      <vt:lpstr>'１級申込用紙'!Print_Area</vt:lpstr>
      <vt:lpstr>'２級・３級申込用紙'!Print_Area</vt:lpstr>
      <vt:lpstr>'２級申し込み用紙'!Print_Area</vt:lpstr>
      <vt:lpstr>'３級申し込み用紙'!Print_Area</vt:lpstr>
      <vt:lpstr>形講習会!Print_Area</vt:lpstr>
      <vt:lpstr>初段申込用紙!Print_Area</vt:lpstr>
      <vt:lpstr>二段申込用紙!Print_Area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浜松市教育委員会</cp:lastModifiedBy>
  <cp:lastPrinted>2023-04-11T08:52:55Z</cp:lastPrinted>
  <dcterms:created xsi:type="dcterms:W3CDTF">2012-01-30T06:23:31Z</dcterms:created>
  <dcterms:modified xsi:type="dcterms:W3CDTF">2023-04-11T08:58:48Z</dcterms:modified>
</cp:coreProperties>
</file>